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.coyne\Desktop\Web Updates\"/>
    </mc:Choice>
  </mc:AlternateContent>
  <xr:revisionPtr revIDLastSave="0" documentId="8_{E9ECEC42-9F98-4B51-94C6-79E06E5AD488}" xr6:coauthVersionLast="40" xr6:coauthVersionMax="40" xr10:uidLastSave="{00000000-0000-0000-0000-000000000000}"/>
  <bookViews>
    <workbookView xWindow="0" yWindow="0" windowWidth="19200" windowHeight="6850" activeTab="5" xr2:uid="{00000000-000D-0000-FFFF-FFFF00000000}"/>
  </bookViews>
  <sheets>
    <sheet name="LC Men" sheetId="1" r:id="rId1"/>
    <sheet name="LC Men +5%" sheetId="5" r:id="rId2"/>
    <sheet name="LC Women" sheetId="2" r:id="rId3"/>
    <sheet name="LC Women +5%" sheetId="6" r:id="rId4"/>
    <sheet name="SC Men" sheetId="3" r:id="rId5"/>
    <sheet name="SC Women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5" l="1"/>
  <c r="K16" i="6" l="1"/>
  <c r="L16" i="6"/>
  <c r="J16" i="6"/>
  <c r="I16" i="6"/>
  <c r="J3" i="6" l="1"/>
  <c r="L3" i="6"/>
  <c r="O4" i="6"/>
  <c r="P4" i="6"/>
  <c r="D13" i="5" l="1"/>
  <c r="D13" i="6"/>
  <c r="F10" i="6"/>
  <c r="E3" i="6"/>
  <c r="F3" i="6"/>
  <c r="F2" i="6"/>
  <c r="I2" i="6"/>
  <c r="K2" i="6"/>
  <c r="M2" i="6"/>
  <c r="F13" i="5"/>
  <c r="F10" i="5"/>
  <c r="Q6" i="5"/>
  <c r="E3" i="5"/>
  <c r="F3" i="5"/>
  <c r="G3" i="5"/>
  <c r="I3" i="5"/>
  <c r="K3" i="5"/>
  <c r="O3" i="5"/>
  <c r="F2" i="5"/>
  <c r="J2" i="5"/>
  <c r="L2" i="5"/>
  <c r="Q2" i="5"/>
  <c r="O2" i="5"/>
  <c r="P2" i="5"/>
  <c r="C16" i="6" l="1"/>
  <c r="C13" i="6"/>
  <c r="C12" i="6"/>
  <c r="C10" i="6"/>
  <c r="C9" i="6"/>
  <c r="C4" i="6"/>
  <c r="C5" i="6"/>
  <c r="C6" i="6"/>
  <c r="C7" i="6"/>
  <c r="C3" i="6"/>
  <c r="H32" i="4"/>
  <c r="H30" i="4"/>
  <c r="G30" i="4"/>
  <c r="H31" i="4"/>
  <c r="G31" i="4"/>
  <c r="J31" i="4"/>
  <c r="D28" i="4"/>
  <c r="J28" i="4"/>
  <c r="J32" i="4"/>
  <c r="I32" i="4"/>
  <c r="G32" i="4"/>
  <c r="F32" i="4"/>
  <c r="B32" i="4" s="1"/>
  <c r="E32" i="4"/>
  <c r="D32" i="4"/>
  <c r="C32" i="4"/>
  <c r="I31" i="4"/>
  <c r="F31" i="4"/>
  <c r="E31" i="4"/>
  <c r="D31" i="4"/>
  <c r="C31" i="4"/>
  <c r="M30" i="4"/>
  <c r="L30" i="4"/>
  <c r="K30" i="4"/>
  <c r="J30" i="4"/>
  <c r="I30" i="4"/>
  <c r="F30" i="4"/>
  <c r="E30" i="4"/>
  <c r="D30" i="4"/>
  <c r="C30" i="4"/>
  <c r="N29" i="4"/>
  <c r="M29" i="4"/>
  <c r="L29" i="4"/>
  <c r="K29" i="4"/>
  <c r="J29" i="4"/>
  <c r="I29" i="4"/>
  <c r="G29" i="4"/>
  <c r="F29" i="4"/>
  <c r="E29" i="4"/>
  <c r="D29" i="4"/>
  <c r="C29" i="4"/>
  <c r="L28" i="4"/>
  <c r="K28" i="4"/>
  <c r="I28" i="4"/>
  <c r="H28" i="4"/>
  <c r="G28" i="4"/>
  <c r="F28" i="4"/>
  <c r="E28" i="4"/>
  <c r="C28" i="4"/>
  <c r="I28" i="3"/>
  <c r="K29" i="3"/>
  <c r="J29" i="3"/>
  <c r="I29" i="3"/>
  <c r="D31" i="3"/>
  <c r="E31" i="3"/>
  <c r="F31" i="3"/>
  <c r="G31" i="3"/>
  <c r="H31" i="3"/>
  <c r="I31" i="3"/>
  <c r="J31" i="3"/>
  <c r="C31" i="3"/>
  <c r="K30" i="3"/>
  <c r="L30" i="3"/>
  <c r="M30" i="3"/>
  <c r="D30" i="3"/>
  <c r="E30" i="3"/>
  <c r="F30" i="3"/>
  <c r="G30" i="3"/>
  <c r="H30" i="3"/>
  <c r="I30" i="3"/>
  <c r="J30" i="3"/>
  <c r="C30" i="3"/>
  <c r="D29" i="3"/>
  <c r="E29" i="3"/>
  <c r="F29" i="3"/>
  <c r="G29" i="3"/>
  <c r="L29" i="3"/>
  <c r="M29" i="3"/>
  <c r="B29" i="3" s="1"/>
  <c r="B11" i="3" s="1"/>
  <c r="N29" i="3"/>
  <c r="C29" i="3"/>
  <c r="C28" i="3"/>
  <c r="D28" i="3"/>
  <c r="E28" i="3"/>
  <c r="F28" i="3"/>
  <c r="G28" i="3"/>
  <c r="H28" i="3"/>
  <c r="J28" i="3"/>
  <c r="K28" i="3"/>
  <c r="L28" i="3"/>
  <c r="J32" i="3"/>
  <c r="I32" i="3"/>
  <c r="H32" i="3"/>
  <c r="G32" i="3"/>
  <c r="F32" i="3"/>
  <c r="B32" i="3" s="1"/>
  <c r="B18" i="3" s="1"/>
  <c r="E32" i="3"/>
  <c r="D32" i="3"/>
  <c r="C32" i="3"/>
  <c r="E31" i="2"/>
  <c r="D31" i="2"/>
  <c r="I29" i="2"/>
  <c r="E29" i="2"/>
  <c r="D29" i="2"/>
  <c r="D30" i="2"/>
  <c r="I28" i="2"/>
  <c r="K28" i="2"/>
  <c r="D28" i="2"/>
  <c r="K27" i="2"/>
  <c r="I27" i="2"/>
  <c r="J27" i="2"/>
  <c r="J31" i="2"/>
  <c r="I31" i="2"/>
  <c r="H31" i="2"/>
  <c r="G31" i="2"/>
  <c r="F31" i="2"/>
  <c r="C31" i="2"/>
  <c r="J30" i="2"/>
  <c r="I30" i="2"/>
  <c r="H30" i="2"/>
  <c r="G30" i="2"/>
  <c r="F30" i="2"/>
  <c r="E30" i="2"/>
  <c r="C30" i="2"/>
  <c r="M29" i="2"/>
  <c r="L29" i="2"/>
  <c r="K29" i="2"/>
  <c r="J29" i="2"/>
  <c r="H29" i="2"/>
  <c r="G29" i="2"/>
  <c r="F29" i="2"/>
  <c r="C29" i="2"/>
  <c r="N28" i="2"/>
  <c r="M28" i="2"/>
  <c r="L28" i="2"/>
  <c r="J28" i="2"/>
  <c r="G28" i="2"/>
  <c r="F28" i="2"/>
  <c r="E28" i="2"/>
  <c r="C28" i="2"/>
  <c r="L27" i="2"/>
  <c r="H27" i="2"/>
  <c r="G27" i="2"/>
  <c r="F27" i="2"/>
  <c r="E27" i="2"/>
  <c r="D27" i="2"/>
  <c r="C27" i="2"/>
  <c r="D31" i="1"/>
  <c r="K27" i="1"/>
  <c r="J27" i="1"/>
  <c r="H27" i="1"/>
  <c r="G29" i="1"/>
  <c r="F29" i="1"/>
  <c r="D29" i="1"/>
  <c r="D30" i="1"/>
  <c r="I30" i="1"/>
  <c r="E30" i="1"/>
  <c r="F30" i="1"/>
  <c r="G30" i="1"/>
  <c r="H30" i="1"/>
  <c r="J30" i="1"/>
  <c r="E31" i="1"/>
  <c r="F31" i="1"/>
  <c r="G31" i="1"/>
  <c r="H31" i="1"/>
  <c r="I31" i="1"/>
  <c r="J31" i="1"/>
  <c r="C31" i="1"/>
  <c r="C30" i="1"/>
  <c r="E29" i="1"/>
  <c r="H29" i="1"/>
  <c r="I29" i="1"/>
  <c r="J29" i="1"/>
  <c r="K29" i="1"/>
  <c r="L29" i="1"/>
  <c r="M29" i="1"/>
  <c r="C29" i="1"/>
  <c r="D28" i="1"/>
  <c r="E28" i="1"/>
  <c r="F28" i="1"/>
  <c r="G28" i="1"/>
  <c r="I28" i="1"/>
  <c r="J28" i="1"/>
  <c r="B28" i="1" s="1"/>
  <c r="B11" i="1" s="1"/>
  <c r="B11" i="5" s="1"/>
  <c r="K28" i="1"/>
  <c r="L28" i="1"/>
  <c r="M28" i="1"/>
  <c r="N28" i="1"/>
  <c r="C28" i="1"/>
  <c r="D27" i="1"/>
  <c r="E27" i="1"/>
  <c r="F27" i="1"/>
  <c r="G27" i="1"/>
  <c r="I27" i="1"/>
  <c r="L27" i="1"/>
  <c r="C27" i="1"/>
  <c r="Q15" i="6"/>
  <c r="Q12" i="6"/>
  <c r="Q10" i="6"/>
  <c r="Q9" i="6"/>
  <c r="Q7" i="6"/>
  <c r="Q6" i="6"/>
  <c r="Q4" i="6"/>
  <c r="Q3" i="6"/>
  <c r="Q2" i="6"/>
  <c r="P15" i="6"/>
  <c r="P12" i="6"/>
  <c r="P10" i="6"/>
  <c r="P9" i="6"/>
  <c r="P3" i="6"/>
  <c r="P2" i="6"/>
  <c r="N16" i="6"/>
  <c r="O16" i="6"/>
  <c r="O15" i="6"/>
  <c r="O12" i="6"/>
  <c r="O10" i="6"/>
  <c r="O7" i="6"/>
  <c r="O2" i="6"/>
  <c r="N12" i="6"/>
  <c r="N9" i="6"/>
  <c r="N7" i="6"/>
  <c r="N4" i="6"/>
  <c r="N3" i="6"/>
  <c r="M13" i="6"/>
  <c r="M9" i="6"/>
  <c r="M7" i="6"/>
  <c r="L13" i="6"/>
  <c r="K13" i="6"/>
  <c r="J12" i="6"/>
  <c r="L9" i="6"/>
  <c r="K9" i="6"/>
  <c r="J9" i="6"/>
  <c r="L6" i="6"/>
  <c r="K6" i="6"/>
  <c r="J6" i="6"/>
  <c r="L4" i="6"/>
  <c r="K4" i="6"/>
  <c r="J4" i="6"/>
  <c r="I12" i="6"/>
  <c r="I9" i="6"/>
  <c r="I6" i="6"/>
  <c r="I4" i="6"/>
  <c r="H12" i="6"/>
  <c r="H6" i="6"/>
  <c r="H4" i="6"/>
  <c r="G13" i="6"/>
  <c r="G12" i="6"/>
  <c r="G9" i="6"/>
  <c r="G6" i="6"/>
  <c r="G4" i="6"/>
  <c r="F16" i="6"/>
  <c r="F13" i="6"/>
  <c r="F12" i="6"/>
  <c r="F9" i="6"/>
  <c r="F6" i="6"/>
  <c r="F5" i="6"/>
  <c r="F4" i="6"/>
  <c r="E12" i="6"/>
  <c r="E9" i="6"/>
  <c r="E6" i="6"/>
  <c r="E4" i="6"/>
  <c r="D12" i="6"/>
  <c r="D9" i="6"/>
  <c r="D6" i="6"/>
  <c r="D5" i="6"/>
  <c r="D3" i="6"/>
  <c r="D2" i="6"/>
  <c r="C2" i="6"/>
  <c r="B16" i="6"/>
  <c r="B12" i="6"/>
  <c r="B10" i="6"/>
  <c r="B9" i="6"/>
  <c r="B7" i="6"/>
  <c r="B6" i="6"/>
  <c r="B5" i="6"/>
  <c r="B4" i="6"/>
  <c r="B3" i="6"/>
  <c r="B2" i="6"/>
  <c r="N2" i="6"/>
  <c r="L2" i="6"/>
  <c r="J2" i="6"/>
  <c r="H2" i="6"/>
  <c r="G2" i="6"/>
  <c r="E2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Q16" i="6"/>
  <c r="P16" i="6"/>
  <c r="M16" i="6"/>
  <c r="H16" i="6"/>
  <c r="G16" i="6"/>
  <c r="E16" i="6"/>
  <c r="D16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Q13" i="6"/>
  <c r="P13" i="6"/>
  <c r="O13" i="6"/>
  <c r="N13" i="6"/>
  <c r="J13" i="6"/>
  <c r="I13" i="6"/>
  <c r="H13" i="6"/>
  <c r="E13" i="6"/>
  <c r="M12" i="6"/>
  <c r="L12" i="6"/>
  <c r="K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E10" i="6"/>
  <c r="D10" i="6"/>
  <c r="O9" i="6"/>
  <c r="H9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P7" i="6"/>
  <c r="L7" i="6"/>
  <c r="K7" i="6"/>
  <c r="J7" i="6"/>
  <c r="I7" i="6"/>
  <c r="H7" i="6"/>
  <c r="G7" i="6"/>
  <c r="F7" i="6"/>
  <c r="E7" i="6"/>
  <c r="D7" i="6"/>
  <c r="P6" i="6"/>
  <c r="O6" i="6"/>
  <c r="N6" i="6"/>
  <c r="M6" i="6"/>
  <c r="Q5" i="6"/>
  <c r="P5" i="6"/>
  <c r="O5" i="6"/>
  <c r="N5" i="6"/>
  <c r="M5" i="6"/>
  <c r="L5" i="6"/>
  <c r="K5" i="6"/>
  <c r="J5" i="6"/>
  <c r="I5" i="6"/>
  <c r="H5" i="6"/>
  <c r="G5" i="6"/>
  <c r="E5" i="6"/>
  <c r="M4" i="6"/>
  <c r="D4" i="6"/>
  <c r="O3" i="6"/>
  <c r="M3" i="6"/>
  <c r="K3" i="6"/>
  <c r="I3" i="6"/>
  <c r="H3" i="6"/>
  <c r="G3" i="6"/>
  <c r="C16" i="5"/>
  <c r="C13" i="5"/>
  <c r="C12" i="5"/>
  <c r="C10" i="5"/>
  <c r="C9" i="5"/>
  <c r="C7" i="5"/>
  <c r="C6" i="5"/>
  <c r="C5" i="5"/>
  <c r="C4" i="5"/>
  <c r="C3" i="5"/>
  <c r="C2" i="5"/>
  <c r="B16" i="5"/>
  <c r="B12" i="5"/>
  <c r="B10" i="5"/>
  <c r="B9" i="5"/>
  <c r="B7" i="5"/>
  <c r="B6" i="5"/>
  <c r="B5" i="5"/>
  <c r="B4" i="5"/>
  <c r="B3" i="5"/>
  <c r="B2" i="5"/>
  <c r="O10" i="5"/>
  <c r="O12" i="5"/>
  <c r="O16" i="5"/>
  <c r="P15" i="5"/>
  <c r="O7" i="5"/>
  <c r="N16" i="5"/>
  <c r="N12" i="5"/>
  <c r="N9" i="5"/>
  <c r="N7" i="5"/>
  <c r="M16" i="5"/>
  <c r="M13" i="5"/>
  <c r="M9" i="5"/>
  <c r="M7" i="5"/>
  <c r="L13" i="5"/>
  <c r="L9" i="5"/>
  <c r="L6" i="5"/>
  <c r="L4" i="5"/>
  <c r="K13" i="5"/>
  <c r="K9" i="5"/>
  <c r="K6" i="5"/>
  <c r="K4" i="5"/>
  <c r="J12" i="5"/>
  <c r="J9" i="5"/>
  <c r="J6" i="5"/>
  <c r="J4" i="5"/>
  <c r="I12" i="5"/>
  <c r="I9" i="5"/>
  <c r="I6" i="5"/>
  <c r="I4" i="5"/>
  <c r="H12" i="5"/>
  <c r="H6" i="5"/>
  <c r="H4" i="5"/>
  <c r="G12" i="5"/>
  <c r="G9" i="5"/>
  <c r="G6" i="5"/>
  <c r="G4" i="5"/>
  <c r="E12" i="5"/>
  <c r="E9" i="5"/>
  <c r="E6" i="5"/>
  <c r="E4" i="5"/>
  <c r="F12" i="5"/>
  <c r="F9" i="5"/>
  <c r="F6" i="5"/>
  <c r="F5" i="5"/>
  <c r="F4" i="5"/>
  <c r="Q15" i="5"/>
  <c r="Q12" i="5"/>
  <c r="Q10" i="5"/>
  <c r="Q9" i="5"/>
  <c r="Q4" i="5"/>
  <c r="Q3" i="5"/>
  <c r="P12" i="5"/>
  <c r="P10" i="5"/>
  <c r="P3" i="5"/>
  <c r="D12" i="5"/>
  <c r="D9" i="5"/>
  <c r="D6" i="5"/>
  <c r="D5" i="5"/>
  <c r="D3" i="5"/>
  <c r="D2" i="5"/>
  <c r="D8" i="5"/>
  <c r="D11" i="5"/>
  <c r="D14" i="5"/>
  <c r="D17" i="5"/>
  <c r="C8" i="5"/>
  <c r="C11" i="5"/>
  <c r="N2" i="5"/>
  <c r="M2" i="5"/>
  <c r="K2" i="5"/>
  <c r="I2" i="5"/>
  <c r="H2" i="5"/>
  <c r="G2" i="5"/>
  <c r="E2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C17" i="5"/>
  <c r="Q16" i="5"/>
  <c r="P16" i="5"/>
  <c r="L16" i="5"/>
  <c r="K16" i="5"/>
  <c r="J16" i="5"/>
  <c r="I16" i="5"/>
  <c r="H16" i="5"/>
  <c r="G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C14" i="5"/>
  <c r="Q13" i="5"/>
  <c r="P13" i="5"/>
  <c r="O13" i="5"/>
  <c r="N13" i="5"/>
  <c r="J13" i="5"/>
  <c r="I13" i="5"/>
  <c r="H13" i="5"/>
  <c r="G13" i="5"/>
  <c r="E13" i="5"/>
  <c r="M12" i="5"/>
  <c r="L12" i="5"/>
  <c r="K12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N10" i="5"/>
  <c r="M10" i="5"/>
  <c r="L10" i="5"/>
  <c r="K10" i="5"/>
  <c r="J10" i="5"/>
  <c r="I10" i="5"/>
  <c r="H10" i="5"/>
  <c r="G10" i="5"/>
  <c r="E10" i="5"/>
  <c r="D10" i="5"/>
  <c r="P9" i="5"/>
  <c r="O9" i="5"/>
  <c r="H9" i="5"/>
  <c r="Q8" i="5"/>
  <c r="P8" i="5"/>
  <c r="O8" i="5"/>
  <c r="N8" i="5"/>
  <c r="M8" i="5"/>
  <c r="L8" i="5"/>
  <c r="K8" i="5"/>
  <c r="J8" i="5"/>
  <c r="I8" i="5"/>
  <c r="H8" i="5"/>
  <c r="G8" i="5"/>
  <c r="F8" i="5"/>
  <c r="E8" i="5"/>
  <c r="Q7" i="5"/>
  <c r="P7" i="5"/>
  <c r="L7" i="5"/>
  <c r="K7" i="5"/>
  <c r="J7" i="5"/>
  <c r="I7" i="5"/>
  <c r="H7" i="5"/>
  <c r="G7" i="5"/>
  <c r="F7" i="5"/>
  <c r="E7" i="5"/>
  <c r="D7" i="5"/>
  <c r="P6" i="5"/>
  <c r="O6" i="5"/>
  <c r="N6" i="5"/>
  <c r="M6" i="5"/>
  <c r="Q5" i="5"/>
  <c r="P5" i="5"/>
  <c r="O5" i="5"/>
  <c r="N5" i="5"/>
  <c r="M5" i="5"/>
  <c r="L5" i="5"/>
  <c r="K5" i="5"/>
  <c r="J5" i="5"/>
  <c r="I5" i="5"/>
  <c r="H5" i="5"/>
  <c r="G5" i="5"/>
  <c r="E5" i="5"/>
  <c r="P4" i="5"/>
  <c r="O4" i="5"/>
  <c r="N4" i="5"/>
  <c r="M4" i="5"/>
  <c r="D4" i="5"/>
  <c r="N3" i="5"/>
  <c r="M3" i="5"/>
  <c r="L3" i="5"/>
  <c r="J3" i="5"/>
  <c r="H3" i="5"/>
  <c r="B31" i="1" l="1"/>
  <c r="B17" i="1" s="1"/>
  <c r="B17" i="5" s="1"/>
  <c r="B30" i="4"/>
  <c r="B13" i="4" s="1"/>
  <c r="B31" i="3"/>
  <c r="B28" i="3"/>
  <c r="B8" i="3" s="1"/>
  <c r="B27" i="2"/>
  <c r="B8" i="2" s="1"/>
  <c r="B8" i="6" s="1"/>
  <c r="B30" i="3"/>
  <c r="B13" i="3" s="1"/>
  <c r="B14" i="3" s="1"/>
  <c r="B31" i="4"/>
  <c r="B14" i="4" s="1"/>
  <c r="B29" i="4"/>
  <c r="B11" i="4" s="1"/>
  <c r="B28" i="4"/>
  <c r="B8" i="4" s="1"/>
  <c r="B31" i="2"/>
  <c r="B17" i="2" s="1"/>
  <c r="B17" i="6" s="1"/>
  <c r="B30" i="2"/>
  <c r="B29" i="2"/>
  <c r="B13" i="2" s="1"/>
  <c r="B28" i="2"/>
  <c r="B11" i="2" s="1"/>
  <c r="B11" i="6" s="1"/>
  <c r="B29" i="1"/>
  <c r="B13" i="1" s="1"/>
  <c r="B13" i="5" s="1"/>
  <c r="B30" i="1"/>
  <c r="B27" i="1"/>
  <c r="B8" i="1" s="1"/>
  <c r="B8" i="5" s="1"/>
  <c r="B18" i="4"/>
  <c r="B15" i="4"/>
  <c r="B15" i="3"/>
  <c r="B14" i="1" l="1"/>
  <c r="B14" i="5" s="1"/>
  <c r="B14" i="2"/>
  <c r="B14" i="6" s="1"/>
  <c r="B13" i="6"/>
</calcChain>
</file>

<file path=xl/sharedStrings.xml><?xml version="1.0" encoding="utf-8"?>
<sst xmlns="http://schemas.openxmlformats.org/spreadsheetml/2006/main" count="236" uniqueCount="44">
  <si>
    <t>50FR</t>
  </si>
  <si>
    <t>100FR</t>
  </si>
  <si>
    <t>200FR</t>
  </si>
  <si>
    <t>400FR</t>
  </si>
  <si>
    <t>50BR</t>
  </si>
  <si>
    <t>100BR</t>
  </si>
  <si>
    <t>50BK</t>
  </si>
  <si>
    <t>100BK</t>
  </si>
  <si>
    <t>200BK</t>
  </si>
  <si>
    <t>200BR</t>
  </si>
  <si>
    <t>50BF</t>
  </si>
  <si>
    <t>100BF</t>
  </si>
  <si>
    <t>200BF</t>
  </si>
  <si>
    <t>150IM</t>
  </si>
  <si>
    <t>200IM</t>
  </si>
  <si>
    <t>400IM</t>
  </si>
  <si>
    <t>S16</t>
  </si>
  <si>
    <t>S15</t>
  </si>
  <si>
    <t>S14</t>
  </si>
  <si>
    <t>S13</t>
  </si>
  <si>
    <t>S12</t>
  </si>
  <si>
    <t>S11</t>
  </si>
  <si>
    <t>S10</t>
  </si>
  <si>
    <t>S9</t>
  </si>
  <si>
    <t>S8</t>
  </si>
  <si>
    <t>S7</t>
  </si>
  <si>
    <t>S6</t>
  </si>
  <si>
    <t>S5</t>
  </si>
  <si>
    <t>S4</t>
  </si>
  <si>
    <t>S3</t>
  </si>
  <si>
    <t>S2</t>
  </si>
  <si>
    <t>S1</t>
  </si>
  <si>
    <t>100IM</t>
  </si>
  <si>
    <t>Para event</t>
  </si>
  <si>
    <t>Weighted</t>
  </si>
  <si>
    <t>Novel time due to no official 'World Best' time</t>
  </si>
  <si>
    <t>100BF to 200BF</t>
  </si>
  <si>
    <t>200IM to 400IM</t>
  </si>
  <si>
    <t>50BF to 100BF</t>
  </si>
  <si>
    <t>100BR to 200BR</t>
  </si>
  <si>
    <t>100BK to 200BK</t>
  </si>
  <si>
    <t>Avg.</t>
  </si>
  <si>
    <t>S16 Novel Times: Claculated by taking average of % increase of all other MC base times for the shorter to longer distance. That avg is used as a multiplier for the shorter distance to create the novel base time.</t>
  </si>
  <si>
    <t>Updated in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</si>
</sst>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1" applyFont="1" applyFill="1" applyAlignment="1">
      <alignment horizontal="center"/>
    </xf>
    <xf numFmtId="2" fontId="5" fillId="0" borderId="0" xfId="3" applyNumberFormat="1" applyFont="1" applyAlignment="1">
      <alignment horizontal="center"/>
    </xf>
    <xf numFmtId="2" fontId="5" fillId="0" borderId="0" xfId="3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5" fillId="2" borderId="0" xfId="3" applyNumberFormat="1" applyFont="1" applyFill="1" applyAlignment="1">
      <alignment horizontal="center" vertical="center"/>
    </xf>
    <xf numFmtId="9" fontId="3" fillId="3" borderId="0" xfId="0" applyNumberFormat="1" applyFont="1" applyFill="1"/>
    <xf numFmtId="2" fontId="5" fillId="3" borderId="0" xfId="1" applyNumberFormat="1" applyFont="1" applyFill="1" applyAlignment="1">
      <alignment horizontal="center" vertical="center"/>
    </xf>
    <xf numFmtId="9" fontId="3" fillId="3" borderId="0" xfId="4" applyFont="1" applyFill="1"/>
    <xf numFmtId="2" fontId="5" fillId="3" borderId="0" xfId="3" applyNumberFormat="1" applyFont="1" applyFill="1" applyAlignment="1">
      <alignment horizontal="center" vertical="center"/>
    </xf>
    <xf numFmtId="2" fontId="7" fillId="0" borderId="0" xfId="1" applyNumberFormat="1" applyFont="1" applyFill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9" fontId="3" fillId="0" borderId="0" xfId="4" applyFont="1" applyFill="1"/>
    <xf numFmtId="9" fontId="9" fillId="0" borderId="0" xfId="4" applyFont="1" applyFill="1"/>
    <xf numFmtId="2" fontId="5" fillId="4" borderId="0" xfId="3" applyNumberFormat="1" applyFont="1" applyFill="1" applyAlignment="1">
      <alignment horizontal="center" vertical="center"/>
    </xf>
    <xf numFmtId="2" fontId="5" fillId="5" borderId="0" xfId="1" applyNumberFormat="1" applyFont="1" applyFill="1" applyAlignment="1">
      <alignment horizontal="center" vertical="center"/>
    </xf>
    <xf numFmtId="2" fontId="7" fillId="5" borderId="0" xfId="1" applyNumberFormat="1" applyFont="1" applyFill="1" applyAlignment="1">
      <alignment horizontal="center" vertical="center"/>
    </xf>
    <xf numFmtId="0" fontId="3" fillId="5" borderId="0" xfId="0" applyFont="1" applyFill="1"/>
    <xf numFmtId="2" fontId="7" fillId="5" borderId="0" xfId="3" applyNumberFormat="1" applyFont="1" applyFill="1" applyAlignment="1">
      <alignment horizontal="center" vertical="center"/>
    </xf>
    <xf numFmtId="2" fontId="5" fillId="5" borderId="0" xfId="3" applyNumberFormat="1" applyFont="1" applyFill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8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5" fillId="4" borderId="0" xfId="3" applyFont="1" applyFill="1" applyAlignment="1">
      <alignment horizontal="center" vertical="center"/>
    </xf>
  </cellXfs>
  <cellStyles count="5"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zoomScaleNormal="100" workbookViewId="0">
      <selection activeCell="D32" sqref="D32"/>
    </sheetView>
  </sheetViews>
  <sheetFormatPr defaultColWidth="9.1796875" defaultRowHeight="14" x14ac:dyDescent="0.3"/>
  <cols>
    <col min="1" max="1" width="18" style="1" customWidth="1"/>
    <col min="2" max="3" width="9.1796875" style="1" customWidth="1"/>
    <col min="4" max="16384" width="9.1796875" style="1"/>
  </cols>
  <sheetData>
    <row r="1" spans="1:17" x14ac:dyDescent="0.3"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</row>
    <row r="2" spans="1:17" x14ac:dyDescent="0.3">
      <c r="A2" s="1" t="s">
        <v>0</v>
      </c>
      <c r="B2" s="7">
        <v>25.47</v>
      </c>
      <c r="C2" s="17">
        <v>23.14</v>
      </c>
      <c r="D2" s="7">
        <v>24.55</v>
      </c>
      <c r="E2" s="25">
        <v>23.2</v>
      </c>
      <c r="F2" s="25">
        <v>22.99</v>
      </c>
      <c r="G2" s="25">
        <v>25.27</v>
      </c>
      <c r="H2" s="25">
        <v>23.16</v>
      </c>
      <c r="I2" s="26">
        <v>25</v>
      </c>
      <c r="J2" s="25">
        <v>25.32</v>
      </c>
      <c r="K2" s="25">
        <v>27.35</v>
      </c>
      <c r="L2" s="25">
        <v>28.57</v>
      </c>
      <c r="M2" s="26">
        <v>31.16</v>
      </c>
      <c r="N2" s="25">
        <v>37.54</v>
      </c>
      <c r="O2" s="26">
        <v>38.81</v>
      </c>
      <c r="P2" s="7">
        <v>50.65</v>
      </c>
      <c r="Q2" s="25">
        <v>63.8</v>
      </c>
    </row>
    <row r="3" spans="1:17" x14ac:dyDescent="0.3">
      <c r="A3" s="1" t="s">
        <v>1</v>
      </c>
      <c r="B3" s="7">
        <v>55.62</v>
      </c>
      <c r="C3" s="7">
        <v>51.22</v>
      </c>
      <c r="D3" s="7">
        <v>53.5</v>
      </c>
      <c r="E3" s="26">
        <v>50.65</v>
      </c>
      <c r="F3" s="7">
        <v>50.91</v>
      </c>
      <c r="G3" s="25">
        <v>56.15</v>
      </c>
      <c r="H3" s="25">
        <v>50.87</v>
      </c>
      <c r="I3" s="25">
        <v>54.18</v>
      </c>
      <c r="J3" s="25">
        <v>55.84</v>
      </c>
      <c r="K3" s="25">
        <v>60.34</v>
      </c>
      <c r="L3" s="25">
        <v>64.599999999999994</v>
      </c>
      <c r="M3" s="26">
        <v>67.73</v>
      </c>
      <c r="N3" s="25">
        <v>82.43</v>
      </c>
      <c r="O3" s="26">
        <v>92.69</v>
      </c>
      <c r="P3" s="7">
        <v>106.63</v>
      </c>
      <c r="Q3" s="7">
        <v>135.83000000000001</v>
      </c>
    </row>
    <row r="4" spans="1:17" x14ac:dyDescent="0.3">
      <c r="A4" s="1" t="s">
        <v>2</v>
      </c>
      <c r="B4" s="7">
        <v>125.37</v>
      </c>
      <c r="C4" s="17">
        <v>112.55</v>
      </c>
      <c r="D4" s="26">
        <v>115.71</v>
      </c>
      <c r="E4" s="17">
        <v>112.4</v>
      </c>
      <c r="F4" s="7">
        <v>119.43</v>
      </c>
      <c r="G4" s="7">
        <v>124.58</v>
      </c>
      <c r="H4" s="7">
        <v>114.46</v>
      </c>
      <c r="I4" s="7">
        <v>119.02</v>
      </c>
      <c r="J4" s="7">
        <v>127.53</v>
      </c>
      <c r="K4" s="7">
        <v>136.28</v>
      </c>
      <c r="L4" s="7">
        <v>140.19</v>
      </c>
      <c r="M4" s="26">
        <v>143.65</v>
      </c>
      <c r="N4" s="25">
        <v>175.81</v>
      </c>
      <c r="O4" s="25">
        <v>189.04</v>
      </c>
      <c r="P4" s="25">
        <v>221.54</v>
      </c>
      <c r="Q4" s="7">
        <v>297.79000000000002</v>
      </c>
    </row>
    <row r="5" spans="1:17" x14ac:dyDescent="0.3">
      <c r="A5" s="1" t="s">
        <v>3</v>
      </c>
      <c r="B5" s="7">
        <v>269.55</v>
      </c>
      <c r="C5" s="7">
        <v>233.42</v>
      </c>
      <c r="D5" s="17">
        <v>251.26</v>
      </c>
      <c r="E5" s="25">
        <v>235.56</v>
      </c>
      <c r="F5" s="7">
        <v>245.95</v>
      </c>
      <c r="G5" s="25">
        <v>260.83</v>
      </c>
      <c r="H5" s="25">
        <v>237.71</v>
      </c>
      <c r="I5" s="25">
        <v>249.93</v>
      </c>
      <c r="J5" s="25">
        <v>259.74</v>
      </c>
      <c r="K5" s="25">
        <v>279.14</v>
      </c>
      <c r="L5" s="25">
        <v>287.75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</row>
    <row r="6" spans="1:17" x14ac:dyDescent="0.3">
      <c r="A6" s="1" t="s">
        <v>6</v>
      </c>
      <c r="B6" s="7">
        <v>31.73</v>
      </c>
      <c r="C6" s="17">
        <v>25.95</v>
      </c>
      <c r="D6" s="17">
        <v>28.96</v>
      </c>
      <c r="E6" s="17">
        <v>26.21</v>
      </c>
      <c r="F6" s="7">
        <v>28.07</v>
      </c>
      <c r="G6" s="7">
        <v>31.75</v>
      </c>
      <c r="H6" s="7">
        <v>27.86</v>
      </c>
      <c r="I6" s="7">
        <v>29.8</v>
      </c>
      <c r="J6" s="7">
        <v>30.24</v>
      </c>
      <c r="K6" s="7">
        <v>32.56</v>
      </c>
      <c r="L6" s="7">
        <v>32.869999999999997</v>
      </c>
      <c r="M6" s="26">
        <v>34.799999999999997</v>
      </c>
      <c r="N6" s="25">
        <v>41.63</v>
      </c>
      <c r="O6" s="25">
        <v>42.21</v>
      </c>
      <c r="P6" s="25">
        <v>47.17</v>
      </c>
      <c r="Q6" s="7">
        <v>59.96</v>
      </c>
    </row>
    <row r="7" spans="1:17" x14ac:dyDescent="0.3">
      <c r="A7" s="1" t="s">
        <v>7</v>
      </c>
      <c r="B7" s="7">
        <v>67.17</v>
      </c>
      <c r="C7" s="7">
        <v>56.06</v>
      </c>
      <c r="D7" s="25">
        <v>59.26</v>
      </c>
      <c r="E7" s="25">
        <v>56.68</v>
      </c>
      <c r="F7" s="25">
        <v>59.35</v>
      </c>
      <c r="G7" s="25">
        <v>66.66</v>
      </c>
      <c r="H7" s="25">
        <v>57.24</v>
      </c>
      <c r="I7" s="25">
        <v>61.75</v>
      </c>
      <c r="J7" s="25">
        <v>62.9</v>
      </c>
      <c r="K7" s="25">
        <v>69.150000000000006</v>
      </c>
      <c r="L7" s="25">
        <v>70.84</v>
      </c>
      <c r="M7" s="7">
        <v>76.239999999999995</v>
      </c>
      <c r="N7" s="7">
        <v>97.33</v>
      </c>
      <c r="O7" s="17">
        <v>92.83</v>
      </c>
      <c r="P7" s="25">
        <v>105.25</v>
      </c>
      <c r="Q7" s="25">
        <v>128.01</v>
      </c>
    </row>
    <row r="8" spans="1:17" x14ac:dyDescent="0.3">
      <c r="A8" s="1" t="s">
        <v>8</v>
      </c>
      <c r="B8" s="30">
        <f>B7*(1+B27)</f>
        <v>151.48357483611014</v>
      </c>
      <c r="C8" s="17">
        <v>121.96</v>
      </c>
      <c r="D8" s="17">
        <v>138.31</v>
      </c>
      <c r="E8" s="17">
        <v>129.80000000000001</v>
      </c>
      <c r="F8" s="7">
        <v>138.08000000000001</v>
      </c>
      <c r="G8" s="7">
        <v>153.41999999999999</v>
      </c>
      <c r="H8" s="7">
        <v>126.41</v>
      </c>
      <c r="I8" s="7">
        <v>135.76</v>
      </c>
      <c r="J8" s="7">
        <v>137.77000000000001</v>
      </c>
      <c r="K8" s="7">
        <v>152.68</v>
      </c>
      <c r="L8" s="7">
        <v>164.31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</row>
    <row r="9" spans="1:17" x14ac:dyDescent="0.3">
      <c r="A9" s="1" t="s">
        <v>4</v>
      </c>
      <c r="B9" s="7">
        <v>33.18</v>
      </c>
      <c r="C9" s="7">
        <v>27.79</v>
      </c>
      <c r="D9" s="7">
        <v>30.29</v>
      </c>
      <c r="E9" s="17">
        <v>29.68</v>
      </c>
      <c r="F9" s="7">
        <v>30.52</v>
      </c>
      <c r="G9" s="17">
        <v>31.35</v>
      </c>
      <c r="H9" s="10">
        <v>0</v>
      </c>
      <c r="I9" s="7">
        <v>29.16</v>
      </c>
      <c r="J9" s="7">
        <v>31.57</v>
      </c>
      <c r="K9" s="7">
        <v>33.4</v>
      </c>
      <c r="L9" s="7">
        <v>37.26</v>
      </c>
      <c r="M9" s="7">
        <v>42.2</v>
      </c>
      <c r="N9" s="7">
        <v>42.74</v>
      </c>
      <c r="O9" s="25">
        <v>47.54</v>
      </c>
      <c r="P9" s="25">
        <v>50.65</v>
      </c>
      <c r="Q9" s="7">
        <v>89.94</v>
      </c>
    </row>
    <row r="10" spans="1:17" x14ac:dyDescent="0.3">
      <c r="A10" s="1" t="s">
        <v>5</v>
      </c>
      <c r="B10" s="7">
        <v>75.180000000000007</v>
      </c>
      <c r="C10" s="7">
        <v>60</v>
      </c>
      <c r="D10" s="25">
        <v>66.33</v>
      </c>
      <c r="E10" s="25">
        <v>63.58</v>
      </c>
      <c r="F10" s="7">
        <v>64.069999999999993</v>
      </c>
      <c r="G10" s="25">
        <v>70.08</v>
      </c>
      <c r="H10" s="10">
        <v>0</v>
      </c>
      <c r="I10" s="25">
        <v>64.02</v>
      </c>
      <c r="J10" s="25">
        <v>67.010000000000005</v>
      </c>
      <c r="K10" s="25">
        <v>72.5</v>
      </c>
      <c r="L10" s="25">
        <v>78.099999999999994</v>
      </c>
      <c r="M10" s="26">
        <v>88.57</v>
      </c>
      <c r="N10" s="25">
        <v>92.27</v>
      </c>
      <c r="O10" s="7">
        <v>109.93</v>
      </c>
      <c r="P10" s="7">
        <v>129.4</v>
      </c>
      <c r="Q10" s="7">
        <v>211.09</v>
      </c>
    </row>
    <row r="11" spans="1:17" x14ac:dyDescent="0.3">
      <c r="A11" s="1" t="s">
        <v>9</v>
      </c>
      <c r="B11" s="30">
        <f>B10*(1+B28)</f>
        <v>170.35713483666851</v>
      </c>
      <c r="C11" s="7">
        <v>132.5</v>
      </c>
      <c r="D11" s="7">
        <v>149.84</v>
      </c>
      <c r="E11" s="7">
        <v>148.83000000000001</v>
      </c>
      <c r="F11" s="7">
        <v>154.08000000000001</v>
      </c>
      <c r="G11" s="7">
        <v>162.56</v>
      </c>
      <c r="H11" s="10">
        <v>0</v>
      </c>
      <c r="I11" s="7">
        <v>142.27000000000001</v>
      </c>
      <c r="J11" s="7">
        <v>147.97999999999999</v>
      </c>
      <c r="K11" s="7">
        <v>167.07</v>
      </c>
      <c r="L11" s="7">
        <v>179.93</v>
      </c>
      <c r="M11" s="7">
        <v>192.38</v>
      </c>
      <c r="N11" s="7">
        <v>201.36</v>
      </c>
      <c r="O11" s="10">
        <v>0</v>
      </c>
      <c r="P11" s="10">
        <v>0</v>
      </c>
      <c r="Q11" s="10">
        <v>0</v>
      </c>
    </row>
    <row r="12" spans="1:17" x14ac:dyDescent="0.3">
      <c r="A12" s="1" t="s">
        <v>10</v>
      </c>
      <c r="B12" s="7">
        <v>26.96</v>
      </c>
      <c r="C12" s="17">
        <v>24.75</v>
      </c>
      <c r="D12" s="7">
        <v>26.91</v>
      </c>
      <c r="E12" s="7">
        <v>24.53</v>
      </c>
      <c r="F12" s="17">
        <v>25.24</v>
      </c>
      <c r="G12" s="7">
        <v>27.78</v>
      </c>
      <c r="H12" s="7">
        <v>25.23</v>
      </c>
      <c r="I12" s="7">
        <v>27.13</v>
      </c>
      <c r="J12" s="7">
        <v>27.67</v>
      </c>
      <c r="K12" s="25">
        <v>28.41</v>
      </c>
      <c r="L12" s="25">
        <v>29.89</v>
      </c>
      <c r="M12" s="25">
        <v>33.979999999999997</v>
      </c>
      <c r="N12" s="7">
        <v>40.479999999999997</v>
      </c>
      <c r="O12" s="7">
        <v>55.78</v>
      </c>
      <c r="P12" s="17">
        <v>71.260000000000005</v>
      </c>
      <c r="Q12" s="7">
        <v>118.14</v>
      </c>
    </row>
    <row r="13" spans="1:17" x14ac:dyDescent="0.3">
      <c r="A13" s="1" t="s">
        <v>11</v>
      </c>
      <c r="B13" s="31">
        <f>B12*(1+B29)</f>
        <v>59.842976110374615</v>
      </c>
      <c r="C13" s="7">
        <v>53.9</v>
      </c>
      <c r="D13" s="17">
        <v>55.72</v>
      </c>
      <c r="E13" s="25">
        <v>53.85</v>
      </c>
      <c r="F13" s="7">
        <v>56.84</v>
      </c>
      <c r="G13" s="25">
        <v>61.12</v>
      </c>
      <c r="H13" s="25">
        <v>54.71</v>
      </c>
      <c r="I13" s="25">
        <v>58.91</v>
      </c>
      <c r="J13" s="25">
        <v>59.19</v>
      </c>
      <c r="K13" s="7">
        <v>68.239999999999995</v>
      </c>
      <c r="L13" s="7">
        <v>70.260000000000005</v>
      </c>
      <c r="M13" s="7">
        <v>77.790000000000006</v>
      </c>
      <c r="N13" s="10">
        <v>0</v>
      </c>
      <c r="O13" s="10">
        <v>0</v>
      </c>
      <c r="P13" s="10">
        <v>0</v>
      </c>
      <c r="Q13" s="10">
        <v>0</v>
      </c>
    </row>
    <row r="14" spans="1:17" x14ac:dyDescent="0.3">
      <c r="A14" s="1" t="s">
        <v>12</v>
      </c>
      <c r="B14" s="31">
        <f>B13*(1+B30)</f>
        <v>139.77246522804498</v>
      </c>
      <c r="C14" s="7">
        <v>121.71</v>
      </c>
      <c r="D14" s="17">
        <v>135.75</v>
      </c>
      <c r="E14" s="17">
        <v>124.06</v>
      </c>
      <c r="F14" s="7">
        <v>132.49</v>
      </c>
      <c r="G14" s="7">
        <v>145.1</v>
      </c>
      <c r="H14" s="7">
        <v>131.83000000000001</v>
      </c>
      <c r="I14" s="7">
        <v>129.68</v>
      </c>
      <c r="J14" s="7">
        <v>140.35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spans="1:17" x14ac:dyDescent="0.3">
      <c r="A15" s="1" t="s">
        <v>13</v>
      </c>
      <c r="B15" s="32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5">
        <v>143.12</v>
      </c>
      <c r="O15" s="25">
        <v>160.19</v>
      </c>
      <c r="P15" s="7">
        <v>260.58999999999997</v>
      </c>
      <c r="Q15" s="17">
        <v>303.27999999999997</v>
      </c>
    </row>
    <row r="16" spans="1:17" x14ac:dyDescent="0.3">
      <c r="A16" s="1" t="s">
        <v>14</v>
      </c>
      <c r="B16" s="7">
        <v>139.69999999999999</v>
      </c>
      <c r="C16" s="7">
        <v>123.33</v>
      </c>
      <c r="D16" s="25">
        <v>128.97999999999999</v>
      </c>
      <c r="E16" s="25">
        <v>123.79</v>
      </c>
      <c r="F16" s="7">
        <v>130.87</v>
      </c>
      <c r="G16" s="25">
        <v>142.4</v>
      </c>
      <c r="H16" s="26">
        <v>125.63</v>
      </c>
      <c r="I16" s="25">
        <v>133.6</v>
      </c>
      <c r="J16" s="25">
        <v>140.01</v>
      </c>
      <c r="K16" s="25">
        <v>150.72</v>
      </c>
      <c r="L16" s="25">
        <v>158.47</v>
      </c>
      <c r="M16" s="7">
        <v>168.92</v>
      </c>
      <c r="N16" s="7">
        <v>213.01</v>
      </c>
      <c r="O16" s="7">
        <v>270.04000000000002</v>
      </c>
      <c r="P16" s="10">
        <v>0</v>
      </c>
      <c r="Q16" s="10">
        <v>0</v>
      </c>
    </row>
    <row r="17" spans="1:17" x14ac:dyDescent="0.3">
      <c r="A17" s="1" t="s">
        <v>15</v>
      </c>
      <c r="B17" s="31">
        <f>B16*(1+B31)</f>
        <v>313.39578224933831</v>
      </c>
      <c r="C17" s="7">
        <v>256.92</v>
      </c>
      <c r="D17" s="17">
        <v>292.2</v>
      </c>
      <c r="E17" s="7">
        <v>294.70999999999998</v>
      </c>
      <c r="F17" s="7">
        <v>286.81</v>
      </c>
      <c r="G17" s="7">
        <v>304.31</v>
      </c>
      <c r="H17" s="7">
        <v>293.24</v>
      </c>
      <c r="I17" s="7">
        <v>303.05</v>
      </c>
      <c r="J17" s="7">
        <v>320.11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20" spans="1:17" x14ac:dyDescent="0.3">
      <c r="B20" s="27" t="s">
        <v>33</v>
      </c>
    </row>
    <row r="21" spans="1:17" x14ac:dyDescent="0.3">
      <c r="B21" s="20" t="s">
        <v>43</v>
      </c>
    </row>
    <row r="22" spans="1:17" x14ac:dyDescent="0.3">
      <c r="B22" s="21" t="s">
        <v>35</v>
      </c>
    </row>
    <row r="25" spans="1:17" x14ac:dyDescent="0.3">
      <c r="A25" s="1" t="s">
        <v>42</v>
      </c>
    </row>
    <row r="26" spans="1:17" x14ac:dyDescent="0.3">
      <c r="B26" s="1" t="s">
        <v>41</v>
      </c>
    </row>
    <row r="27" spans="1:17" x14ac:dyDescent="0.3">
      <c r="A27" s="1" t="s">
        <v>40</v>
      </c>
      <c r="B27" s="23">
        <f>AVERAGE(C27:L27)</f>
        <v>1.25522666124922</v>
      </c>
      <c r="C27" s="22">
        <f>(C8-C7)/C7</f>
        <v>1.1755262219051015</v>
      </c>
      <c r="D27" s="22">
        <f t="shared" ref="D27:L27" si="0">(D8-D7)/D7</f>
        <v>1.3339520755990553</v>
      </c>
      <c r="E27" s="22">
        <f t="shared" si="0"/>
        <v>1.2900494001411433</v>
      </c>
      <c r="F27" s="22">
        <f t="shared" si="0"/>
        <v>1.3265374894692505</v>
      </c>
      <c r="G27" s="22">
        <f t="shared" si="0"/>
        <v>1.3015301530153014</v>
      </c>
      <c r="H27" s="22">
        <f t="shared" si="0"/>
        <v>1.208420684835779</v>
      </c>
      <c r="I27" s="22">
        <f t="shared" si="0"/>
        <v>1.1985425101214573</v>
      </c>
      <c r="J27" s="22">
        <f t="shared" si="0"/>
        <v>1.1903020667726552</v>
      </c>
      <c r="K27" s="22">
        <f t="shared" si="0"/>
        <v>1.2079537237888647</v>
      </c>
      <c r="L27" s="22">
        <f t="shared" si="0"/>
        <v>1.3194522868435912</v>
      </c>
    </row>
    <row r="28" spans="1:17" x14ac:dyDescent="0.3">
      <c r="A28" s="1" t="s">
        <v>39</v>
      </c>
      <c r="B28" s="23">
        <f>AVERAGE(I28:N28,C28:G28)</f>
        <v>1.2659900882770481</v>
      </c>
      <c r="C28" s="22">
        <f>(C11-C10)/C10</f>
        <v>1.2083333333333333</v>
      </c>
      <c r="D28" s="22">
        <f t="shared" ref="D28:N28" si="1">(D11-D10)/D10</f>
        <v>1.2590079903512741</v>
      </c>
      <c r="E28" s="22">
        <f t="shared" si="1"/>
        <v>1.3408304498269898</v>
      </c>
      <c r="F28" s="22">
        <f t="shared" si="1"/>
        <v>1.4048696737942878</v>
      </c>
      <c r="G28" s="22">
        <f t="shared" si="1"/>
        <v>1.3196347031963471</v>
      </c>
      <c r="I28" s="22">
        <f t="shared" si="1"/>
        <v>1.2222742892845988</v>
      </c>
      <c r="J28" s="22">
        <f t="shared" si="1"/>
        <v>1.2083271153559167</v>
      </c>
      <c r="K28" s="22">
        <f t="shared" si="1"/>
        <v>1.3044137931034481</v>
      </c>
      <c r="L28" s="22">
        <f t="shared" si="1"/>
        <v>1.3038412291933421</v>
      </c>
      <c r="M28" s="22">
        <f t="shared" si="1"/>
        <v>1.172067291407926</v>
      </c>
      <c r="N28" s="22">
        <f t="shared" si="1"/>
        <v>1.1822911022000653</v>
      </c>
    </row>
    <row r="29" spans="1:17" x14ac:dyDescent="0.3">
      <c r="A29" s="1" t="s">
        <v>38</v>
      </c>
      <c r="B29" s="23">
        <f>AVERAGE(C29:M29)</f>
        <v>1.2196949595836282</v>
      </c>
      <c r="C29" s="22">
        <f>(C13-C12)/C12</f>
        <v>1.1777777777777778</v>
      </c>
      <c r="D29" s="22">
        <f t="shared" ref="D29:M29" si="2">(D13-D12)/D12</f>
        <v>1.0706057227796357</v>
      </c>
      <c r="E29" s="22">
        <f t="shared" si="2"/>
        <v>1.195271096616388</v>
      </c>
      <c r="F29" s="22">
        <f t="shared" si="2"/>
        <v>1.2519809825673536</v>
      </c>
      <c r="G29" s="22">
        <f t="shared" si="2"/>
        <v>1.2001439884809213</v>
      </c>
      <c r="H29" s="22">
        <f t="shared" si="2"/>
        <v>1.1684502576298057</v>
      </c>
      <c r="I29" s="22">
        <f t="shared" si="2"/>
        <v>1.1713969775156652</v>
      </c>
      <c r="J29" s="22">
        <f t="shared" si="2"/>
        <v>1.1391398626671483</v>
      </c>
      <c r="K29" s="22">
        <f t="shared" si="2"/>
        <v>1.4019711369236183</v>
      </c>
      <c r="L29" s="22">
        <f t="shared" si="2"/>
        <v>1.3506189360990299</v>
      </c>
      <c r="M29" s="22">
        <f t="shared" si="2"/>
        <v>1.2892878163625665</v>
      </c>
    </row>
    <row r="30" spans="1:17" x14ac:dyDescent="0.3">
      <c r="A30" s="1" t="s">
        <v>36</v>
      </c>
      <c r="B30" s="23">
        <f>AVERAGE(C30:J30)</f>
        <v>1.3356536441344116</v>
      </c>
      <c r="C30" s="22">
        <f t="shared" ref="C30:J30" si="3">(C14-C13)/C13</f>
        <v>1.2580705009276438</v>
      </c>
      <c r="D30" s="22">
        <f t="shared" si="3"/>
        <v>1.4362885857860732</v>
      </c>
      <c r="E30" s="22">
        <f t="shared" si="3"/>
        <v>1.3038068709377904</v>
      </c>
      <c r="F30" s="22">
        <f t="shared" si="3"/>
        <v>1.3309289232934554</v>
      </c>
      <c r="G30" s="22">
        <f t="shared" si="3"/>
        <v>1.3740183246073296</v>
      </c>
      <c r="H30" s="22">
        <f t="shared" si="3"/>
        <v>1.4096143301041857</v>
      </c>
      <c r="I30" s="22">
        <f t="shared" si="3"/>
        <v>1.2013240536411478</v>
      </c>
      <c r="J30" s="22">
        <f t="shared" si="3"/>
        <v>1.3711775637776651</v>
      </c>
      <c r="K30" s="22"/>
      <c r="L30" s="22"/>
      <c r="M30" s="22"/>
      <c r="N30" s="22"/>
      <c r="O30" s="22"/>
    </row>
    <row r="31" spans="1:17" x14ac:dyDescent="0.3">
      <c r="A31" s="1" t="s">
        <v>37</v>
      </c>
      <c r="B31" s="23">
        <f>AVERAGE(C31:J31)</f>
        <v>1.2433484770890362</v>
      </c>
      <c r="C31" s="22">
        <f>(C17-C16)/C16</f>
        <v>1.083191437606422</v>
      </c>
      <c r="D31" s="22">
        <f t="shared" ref="D31:J31" si="4">(D17-D16)/D16</f>
        <v>1.2654675143433092</v>
      </c>
      <c r="E31" s="22">
        <f t="shared" si="4"/>
        <v>1.3807254220857901</v>
      </c>
      <c r="F31" s="22">
        <f t="shared" si="4"/>
        <v>1.1915641476274164</v>
      </c>
      <c r="G31" s="22">
        <f t="shared" si="4"/>
        <v>1.1370084269662921</v>
      </c>
      <c r="H31" s="22">
        <f t="shared" si="4"/>
        <v>1.3341558544933536</v>
      </c>
      <c r="I31" s="22">
        <f t="shared" si="4"/>
        <v>1.2683383233532937</v>
      </c>
      <c r="J31" s="22">
        <f t="shared" si="4"/>
        <v>1.286336690236412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workbookViewId="0">
      <selection sqref="A1:Q17"/>
    </sheetView>
  </sheetViews>
  <sheetFormatPr defaultColWidth="9.1796875" defaultRowHeight="14" x14ac:dyDescent="0.3"/>
  <cols>
    <col min="1" max="16384" width="9.1796875" style="1"/>
  </cols>
  <sheetData>
    <row r="1" spans="1:19" x14ac:dyDescent="0.3"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</row>
    <row r="2" spans="1:19" x14ac:dyDescent="0.3">
      <c r="A2" s="1" t="s">
        <v>0</v>
      </c>
      <c r="B2" s="14">
        <f>('LC Men'!B2)*S2</f>
        <v>24.196499999999997</v>
      </c>
      <c r="C2" s="14">
        <f>('LC Men'!C2)*S2</f>
        <v>21.983000000000001</v>
      </c>
      <c r="D2" s="14">
        <f>('LC Men'!D2)*S2</f>
        <v>23.322499999999998</v>
      </c>
      <c r="E2" s="25">
        <f>'LC Men'!E2</f>
        <v>23.2</v>
      </c>
      <c r="F2" s="14">
        <f>('LC Men'!F2)*S2</f>
        <v>21.840499999999999</v>
      </c>
      <c r="G2" s="25">
        <f>'LC Men'!G2</f>
        <v>25.27</v>
      </c>
      <c r="H2" s="25">
        <f>'LC Men'!H2</f>
        <v>23.16</v>
      </c>
      <c r="I2" s="25">
        <f>'LC Men'!I2</f>
        <v>25</v>
      </c>
      <c r="J2" s="14">
        <f>('LC Men'!J2)*S2</f>
        <v>24.053999999999998</v>
      </c>
      <c r="K2" s="25">
        <f>'LC Men'!K2</f>
        <v>27.35</v>
      </c>
      <c r="L2" s="14">
        <f>('LC Men'!L2)*S2</f>
        <v>27.141500000000001</v>
      </c>
      <c r="M2" s="25">
        <f>'LC Men'!M2</f>
        <v>31.16</v>
      </c>
      <c r="N2" s="25">
        <f>'LC Men'!N2</f>
        <v>37.54</v>
      </c>
      <c r="O2" s="25">
        <f>'LC Men'!O2</f>
        <v>38.81</v>
      </c>
      <c r="P2" s="14">
        <f>('LC Men'!P2)*S2</f>
        <v>48.1175</v>
      </c>
      <c r="Q2" s="14">
        <f>('LC Men'!Q2)*S2</f>
        <v>60.609999999999992</v>
      </c>
      <c r="S2" s="13">
        <v>0.95</v>
      </c>
    </row>
    <row r="3" spans="1:19" x14ac:dyDescent="0.3">
      <c r="A3" s="1" t="s">
        <v>1</v>
      </c>
      <c r="B3" s="14">
        <f>('LC Men'!B3)*S3</f>
        <v>52.838999999999999</v>
      </c>
      <c r="C3" s="14">
        <f>('LC Men'!C3)*S3</f>
        <v>48.658999999999999</v>
      </c>
      <c r="D3" s="14">
        <f>('LC Men'!D3)*S3</f>
        <v>50.824999999999996</v>
      </c>
      <c r="E3" s="14">
        <f>('LC Men'!E3)*S3</f>
        <v>48.1175</v>
      </c>
      <c r="F3" s="25">
        <f>'LC Men'!F3</f>
        <v>50.91</v>
      </c>
      <c r="G3" s="14">
        <f>('LC Men'!G3)*S3</f>
        <v>53.342499999999994</v>
      </c>
      <c r="H3" s="25">
        <f>'LC Men'!H3</f>
        <v>50.87</v>
      </c>
      <c r="I3" s="14">
        <f>('LC Men'!I3)*S3</f>
        <v>51.470999999999997</v>
      </c>
      <c r="J3" s="25">
        <f>'LC Men'!J3</f>
        <v>55.84</v>
      </c>
      <c r="K3" s="14">
        <f>('LC Men'!K3)*S3</f>
        <v>57.323</v>
      </c>
      <c r="L3" s="25">
        <f>'LC Men'!L3</f>
        <v>64.599999999999994</v>
      </c>
      <c r="M3" s="25">
        <f>'LC Men'!M3</f>
        <v>67.73</v>
      </c>
      <c r="N3" s="25">
        <f>'LC Men'!N3</f>
        <v>82.43</v>
      </c>
      <c r="O3" s="14">
        <f>('LC Men'!O3)*S3</f>
        <v>88.055499999999995</v>
      </c>
      <c r="P3" s="14">
        <f>('LC Men'!P3)*S3</f>
        <v>101.29849999999999</v>
      </c>
      <c r="Q3" s="14">
        <f>('LC Men'!Q3)*S3</f>
        <v>129.0385</v>
      </c>
      <c r="S3" s="13">
        <v>0.95</v>
      </c>
    </row>
    <row r="4" spans="1:19" x14ac:dyDescent="0.3">
      <c r="A4" s="1" t="s">
        <v>2</v>
      </c>
      <c r="B4" s="14">
        <f>('LC Men'!B4)*S4</f>
        <v>119.1015</v>
      </c>
      <c r="C4" s="14">
        <f>('LC Men'!C4)*S4</f>
        <v>106.92249999999999</v>
      </c>
      <c r="D4" s="25">
        <f>'LC Men'!D4</f>
        <v>115.71</v>
      </c>
      <c r="E4" s="14">
        <f>('LC Men'!E4)*S4</f>
        <v>106.78</v>
      </c>
      <c r="F4" s="14">
        <f>('LC Men'!F4)*S4</f>
        <v>113.4585</v>
      </c>
      <c r="G4" s="14">
        <f>('LC Men'!G4)*S4</f>
        <v>118.351</v>
      </c>
      <c r="H4" s="14">
        <f>('LC Men'!H4)*S4</f>
        <v>108.73699999999999</v>
      </c>
      <c r="I4" s="14">
        <f>('LC Men'!I4)*S4</f>
        <v>113.06899999999999</v>
      </c>
      <c r="J4" s="14">
        <f>('LC Men'!J4)*S4</f>
        <v>121.15349999999999</v>
      </c>
      <c r="K4" s="14">
        <f>('LC Men'!K4)*S4</f>
        <v>129.46600000000001</v>
      </c>
      <c r="L4" s="14">
        <f>('LC Men'!L4)*S4</f>
        <v>133.18049999999999</v>
      </c>
      <c r="M4" s="25">
        <f>'LC Men'!M4</f>
        <v>143.65</v>
      </c>
      <c r="N4" s="25">
        <f>'LC Men'!N4</f>
        <v>175.81</v>
      </c>
      <c r="O4" s="25">
        <f>'LC Men'!O4</f>
        <v>189.04</v>
      </c>
      <c r="P4" s="25">
        <f>'LC Men'!P4</f>
        <v>221.54</v>
      </c>
      <c r="Q4" s="14">
        <f>('LC Men'!Q4)*S4</f>
        <v>282.90050000000002</v>
      </c>
      <c r="S4" s="13">
        <v>0.95</v>
      </c>
    </row>
    <row r="5" spans="1:19" x14ac:dyDescent="0.3">
      <c r="A5" s="1" t="s">
        <v>3</v>
      </c>
      <c r="B5" s="14">
        <f>('LC Men'!B5)*S5</f>
        <v>256.07249999999999</v>
      </c>
      <c r="C5" s="14">
        <f>('LC Men'!C5)*S5</f>
        <v>221.74899999999997</v>
      </c>
      <c r="D5" s="14">
        <f>('LC Men'!D5)*S5</f>
        <v>238.69699999999997</v>
      </c>
      <c r="E5" s="25">
        <f>'LC Men'!E5</f>
        <v>235.56</v>
      </c>
      <c r="F5" s="14">
        <f>('LC Men'!F5)*S5</f>
        <v>233.65249999999997</v>
      </c>
      <c r="G5" s="25">
        <f>'LC Men'!G5</f>
        <v>260.83</v>
      </c>
      <c r="H5" s="25">
        <f>'LC Men'!H5</f>
        <v>237.71</v>
      </c>
      <c r="I5" s="25">
        <f>'LC Men'!I5</f>
        <v>249.93</v>
      </c>
      <c r="J5" s="25">
        <f>'LC Men'!J5</f>
        <v>259.74</v>
      </c>
      <c r="K5" s="25">
        <f>'LC Men'!K5</f>
        <v>279.14</v>
      </c>
      <c r="L5" s="25">
        <f>'LC Men'!L5</f>
        <v>287.75</v>
      </c>
      <c r="M5" s="10">
        <f>'LC Men'!M5</f>
        <v>0</v>
      </c>
      <c r="N5" s="10">
        <f>'LC Men'!N5</f>
        <v>0</v>
      </c>
      <c r="O5" s="10">
        <f>'LC Men'!O5</f>
        <v>0</v>
      </c>
      <c r="P5" s="10">
        <f>'LC Men'!P5</f>
        <v>0</v>
      </c>
      <c r="Q5" s="10">
        <f>'LC Men'!Q5</f>
        <v>0</v>
      </c>
      <c r="S5" s="13">
        <v>0.95</v>
      </c>
    </row>
    <row r="6" spans="1:19" x14ac:dyDescent="0.3">
      <c r="A6" s="1" t="s">
        <v>6</v>
      </c>
      <c r="B6" s="14">
        <f>('LC Men'!B6)*S6</f>
        <v>30.1435</v>
      </c>
      <c r="C6" s="14">
        <f>('LC Men'!C6)*S6</f>
        <v>24.6525</v>
      </c>
      <c r="D6" s="14">
        <f>('LC Men'!D6)*S6</f>
        <v>27.512</v>
      </c>
      <c r="E6" s="14">
        <f>('LC Men'!E6)*S6</f>
        <v>24.8995</v>
      </c>
      <c r="F6" s="14">
        <f>('LC Men'!F6)*S6</f>
        <v>26.666499999999999</v>
      </c>
      <c r="G6" s="14">
        <f>('LC Men'!G6)*S6</f>
        <v>30.162499999999998</v>
      </c>
      <c r="H6" s="14">
        <f>('LC Men'!H6)*S6</f>
        <v>26.466999999999999</v>
      </c>
      <c r="I6" s="14">
        <f>('LC Men'!I6)*S6</f>
        <v>28.31</v>
      </c>
      <c r="J6" s="14">
        <f>('LC Men'!J6)*S6</f>
        <v>28.727999999999998</v>
      </c>
      <c r="K6" s="14">
        <f>('LC Men'!K6)*S6</f>
        <v>30.932000000000002</v>
      </c>
      <c r="L6" s="14">
        <f>('LC Men'!L6)*S6</f>
        <v>31.226499999999994</v>
      </c>
      <c r="M6" s="25">
        <f>'LC Men'!M6</f>
        <v>34.799999999999997</v>
      </c>
      <c r="N6" s="25">
        <f>'LC Men'!N6</f>
        <v>41.63</v>
      </c>
      <c r="O6" s="25">
        <f>'LC Men'!O6</f>
        <v>42.21</v>
      </c>
      <c r="P6" s="25">
        <f>'LC Men'!P6</f>
        <v>47.17</v>
      </c>
      <c r="Q6" s="25">
        <f>'LC Men'!Q6</f>
        <v>59.96</v>
      </c>
      <c r="S6" s="13">
        <v>0.95</v>
      </c>
    </row>
    <row r="7" spans="1:19" x14ac:dyDescent="0.3">
      <c r="A7" s="1" t="s">
        <v>7</v>
      </c>
      <c r="B7" s="14">
        <f>('LC Men'!B7)*S7</f>
        <v>63.811499999999995</v>
      </c>
      <c r="C7" s="14">
        <f>('LC Men'!C7)*S7</f>
        <v>53.256999999999998</v>
      </c>
      <c r="D7" s="25">
        <f>'LC Men'!D7</f>
        <v>59.26</v>
      </c>
      <c r="E7" s="25">
        <f>'LC Men'!E7</f>
        <v>56.68</v>
      </c>
      <c r="F7" s="25">
        <f>'LC Men'!F7</f>
        <v>59.35</v>
      </c>
      <c r="G7" s="25">
        <f>'LC Men'!G7</f>
        <v>66.66</v>
      </c>
      <c r="H7" s="25">
        <f>'LC Men'!H7</f>
        <v>57.24</v>
      </c>
      <c r="I7" s="25">
        <f>'LC Men'!I7</f>
        <v>61.75</v>
      </c>
      <c r="J7" s="25">
        <f>'LC Men'!J7</f>
        <v>62.9</v>
      </c>
      <c r="K7" s="25">
        <f>'LC Men'!K7</f>
        <v>69.150000000000006</v>
      </c>
      <c r="L7" s="25">
        <f>'LC Men'!L7</f>
        <v>70.84</v>
      </c>
      <c r="M7" s="14">
        <f>('LC Men'!M7)*S7</f>
        <v>72.427999999999997</v>
      </c>
      <c r="N7" s="14">
        <f>('LC Men'!N7)*S7</f>
        <v>92.463499999999996</v>
      </c>
      <c r="O7" s="14">
        <f>('LC Men'!O7)*S7</f>
        <v>88.188499999999991</v>
      </c>
      <c r="P7" s="25">
        <f>'LC Men'!P7</f>
        <v>105.25</v>
      </c>
      <c r="Q7" s="25">
        <f>'LC Men'!Q7</f>
        <v>128.01</v>
      </c>
      <c r="S7" s="13">
        <v>0.95</v>
      </c>
    </row>
    <row r="8" spans="1:19" x14ac:dyDescent="0.3">
      <c r="A8" s="1" t="s">
        <v>8</v>
      </c>
      <c r="B8" s="7">
        <f>'LC Men'!B8</f>
        <v>151.48357483611014</v>
      </c>
      <c r="C8" s="7">
        <f>'LC Men'!C8</f>
        <v>121.96</v>
      </c>
      <c r="D8" s="7">
        <f>('LC Men'!D8)</f>
        <v>138.31</v>
      </c>
      <c r="E8" s="7">
        <f>'LC Men'!E8</f>
        <v>129.80000000000001</v>
      </c>
      <c r="F8" s="7">
        <f>'LC Men'!F8</f>
        <v>138.08000000000001</v>
      </c>
      <c r="G8" s="7">
        <f>'LC Men'!G8</f>
        <v>153.41999999999999</v>
      </c>
      <c r="H8" s="7">
        <f>'LC Men'!H8</f>
        <v>126.41</v>
      </c>
      <c r="I8" s="7">
        <f>'LC Men'!I8</f>
        <v>135.76</v>
      </c>
      <c r="J8" s="7">
        <f>'LC Men'!J8</f>
        <v>137.77000000000001</v>
      </c>
      <c r="K8" s="7">
        <f>'LC Men'!K8</f>
        <v>152.68</v>
      </c>
      <c r="L8" s="7">
        <f>'LC Men'!L8</f>
        <v>164.31</v>
      </c>
      <c r="M8" s="10">
        <f>'LC Men'!M8</f>
        <v>0</v>
      </c>
      <c r="N8" s="10">
        <f>'LC Men'!N8</f>
        <v>0</v>
      </c>
      <c r="O8" s="10">
        <f>'LC Men'!O8</f>
        <v>0</v>
      </c>
      <c r="P8" s="10">
        <f>'LC Men'!P8</f>
        <v>0</v>
      </c>
      <c r="Q8" s="10">
        <f>'LC Men'!Q8</f>
        <v>0</v>
      </c>
      <c r="S8" s="13">
        <v>0.95</v>
      </c>
    </row>
    <row r="9" spans="1:19" x14ac:dyDescent="0.3">
      <c r="A9" s="1" t="s">
        <v>4</v>
      </c>
      <c r="B9" s="14">
        <f>('LC Men'!B9)*S9</f>
        <v>31.520999999999997</v>
      </c>
      <c r="C9" s="14">
        <f>('LC Men'!C9)*S9</f>
        <v>26.400499999999997</v>
      </c>
      <c r="D9" s="14">
        <f>('LC Men'!D9)*S9</f>
        <v>28.775499999999997</v>
      </c>
      <c r="E9" s="14">
        <f>('LC Men'!E9)*S9</f>
        <v>28.195999999999998</v>
      </c>
      <c r="F9" s="14">
        <f>('LC Men'!F9)*S9</f>
        <v>28.994</v>
      </c>
      <c r="G9" s="14">
        <f>('LC Men'!G9)*S9</f>
        <v>29.782499999999999</v>
      </c>
      <c r="H9" s="10">
        <f>'LC Men'!H9</f>
        <v>0</v>
      </c>
      <c r="I9" s="14">
        <f>('LC Men'!I9)*S9</f>
        <v>27.701999999999998</v>
      </c>
      <c r="J9" s="14">
        <f>('LC Men'!J9)*S9</f>
        <v>29.991499999999998</v>
      </c>
      <c r="K9" s="14">
        <f>('LC Men'!K9)*S9</f>
        <v>31.729999999999997</v>
      </c>
      <c r="L9" s="14">
        <f>('LC Men'!L9)*S9</f>
        <v>35.396999999999998</v>
      </c>
      <c r="M9" s="14">
        <f>('LC Men'!M9)*S9</f>
        <v>40.090000000000003</v>
      </c>
      <c r="N9" s="14">
        <f>('LC Men'!N9)*S9</f>
        <v>40.603000000000002</v>
      </c>
      <c r="O9" s="25">
        <f>'LC Men'!O9</f>
        <v>47.54</v>
      </c>
      <c r="P9" s="25">
        <f>'LC Men'!P9</f>
        <v>50.65</v>
      </c>
      <c r="Q9" s="14">
        <f>('LC Men'!Q9)*S9</f>
        <v>85.442999999999998</v>
      </c>
      <c r="S9" s="13">
        <v>0.95</v>
      </c>
    </row>
    <row r="10" spans="1:19" x14ac:dyDescent="0.3">
      <c r="A10" s="1" t="s">
        <v>5</v>
      </c>
      <c r="B10" s="14">
        <f>('LC Men'!B10)*S10</f>
        <v>71.421000000000006</v>
      </c>
      <c r="C10" s="14">
        <f>('LC Men'!C10)*S10</f>
        <v>57</v>
      </c>
      <c r="D10" s="25">
        <f>'LC Men'!D10</f>
        <v>66.33</v>
      </c>
      <c r="E10" s="25">
        <f>'LC Men'!E10</f>
        <v>63.58</v>
      </c>
      <c r="F10" s="25">
        <f>'LC Men'!F10</f>
        <v>64.069999999999993</v>
      </c>
      <c r="G10" s="25">
        <f>'LC Men'!G10</f>
        <v>70.08</v>
      </c>
      <c r="H10" s="10">
        <f>'LC Men'!H10</f>
        <v>0</v>
      </c>
      <c r="I10" s="25">
        <f>'LC Men'!I10</f>
        <v>64.02</v>
      </c>
      <c r="J10" s="25">
        <f>'LC Men'!J10</f>
        <v>67.010000000000005</v>
      </c>
      <c r="K10" s="25">
        <f>'LC Men'!K10</f>
        <v>72.5</v>
      </c>
      <c r="L10" s="25">
        <f>'LC Men'!L10</f>
        <v>78.099999999999994</v>
      </c>
      <c r="M10" s="25">
        <f>'LC Men'!M10</f>
        <v>88.57</v>
      </c>
      <c r="N10" s="25">
        <f>'LC Men'!N10</f>
        <v>92.27</v>
      </c>
      <c r="O10" s="14">
        <f>('LC Men'!O10)*S10</f>
        <v>104.4335</v>
      </c>
      <c r="P10" s="14">
        <f>('LC Men'!P10)*S10</f>
        <v>122.92999999999999</v>
      </c>
      <c r="Q10" s="14">
        <f>('LC Men'!Q10)*S10</f>
        <v>200.53549999999998</v>
      </c>
      <c r="S10" s="13">
        <v>0.95</v>
      </c>
    </row>
    <row r="11" spans="1:19" x14ac:dyDescent="0.3">
      <c r="A11" s="1" t="s">
        <v>9</v>
      </c>
      <c r="B11" s="7">
        <f>'LC Men'!B11</f>
        <v>170.35713483666851</v>
      </c>
      <c r="C11" s="7">
        <f>'LC Men'!C11</f>
        <v>132.5</v>
      </c>
      <c r="D11" s="7">
        <f>('LC Men'!D11)</f>
        <v>149.84</v>
      </c>
      <c r="E11" s="7">
        <f>'LC Men'!E11</f>
        <v>148.83000000000001</v>
      </c>
      <c r="F11" s="7">
        <f>'LC Men'!F11</f>
        <v>154.08000000000001</v>
      </c>
      <c r="G11" s="7">
        <f>'LC Men'!G11</f>
        <v>162.56</v>
      </c>
      <c r="H11" s="10">
        <f>'LC Men'!H11</f>
        <v>0</v>
      </c>
      <c r="I11" s="7">
        <f>'LC Men'!I11</f>
        <v>142.27000000000001</v>
      </c>
      <c r="J11" s="7">
        <f>'LC Men'!J11</f>
        <v>147.97999999999999</v>
      </c>
      <c r="K11" s="7">
        <f>'LC Men'!K11</f>
        <v>167.07</v>
      </c>
      <c r="L11" s="7">
        <f>'LC Men'!L11</f>
        <v>179.93</v>
      </c>
      <c r="M11" s="7">
        <f>'LC Men'!M11</f>
        <v>192.38</v>
      </c>
      <c r="N11" s="7">
        <f>'LC Men'!N11</f>
        <v>201.36</v>
      </c>
      <c r="O11" s="10">
        <f>'LC Men'!O11</f>
        <v>0</v>
      </c>
      <c r="P11" s="10">
        <f>'LC Men'!P11</f>
        <v>0</v>
      </c>
      <c r="Q11" s="10">
        <f>'LC Men'!Q11</f>
        <v>0</v>
      </c>
      <c r="S11" s="13">
        <v>0.95</v>
      </c>
    </row>
    <row r="12" spans="1:19" x14ac:dyDescent="0.3">
      <c r="A12" s="1" t="s">
        <v>10</v>
      </c>
      <c r="B12" s="14">
        <f>('LC Men'!B12)*S12</f>
        <v>25.611999999999998</v>
      </c>
      <c r="C12" s="14">
        <f>('LC Men'!C12)*S12</f>
        <v>23.512499999999999</v>
      </c>
      <c r="D12" s="14">
        <f>('LC Men'!D12)*S12</f>
        <v>25.564499999999999</v>
      </c>
      <c r="E12" s="14">
        <f>('LC Men'!E12)*S12</f>
        <v>23.3035</v>
      </c>
      <c r="F12" s="14">
        <f>('LC Men'!F12)*S12</f>
        <v>23.977999999999998</v>
      </c>
      <c r="G12" s="14">
        <f>('LC Men'!G12)*S12</f>
        <v>26.390999999999998</v>
      </c>
      <c r="H12" s="14">
        <f>('LC Men'!H12)*S12</f>
        <v>23.968499999999999</v>
      </c>
      <c r="I12" s="14">
        <f>('LC Men'!I12)*S12</f>
        <v>25.773499999999999</v>
      </c>
      <c r="J12" s="14">
        <f>('LC Men'!J12)*S12</f>
        <v>26.2865</v>
      </c>
      <c r="K12" s="25">
        <f>'LC Men'!K12</f>
        <v>28.41</v>
      </c>
      <c r="L12" s="25">
        <f>'LC Men'!L12</f>
        <v>29.89</v>
      </c>
      <c r="M12" s="25">
        <f>'LC Men'!M12</f>
        <v>33.979999999999997</v>
      </c>
      <c r="N12" s="14">
        <f>('LC Men'!N12)*S12</f>
        <v>38.455999999999996</v>
      </c>
      <c r="O12" s="14">
        <f>('LC Men'!O12)*S12</f>
        <v>52.991</v>
      </c>
      <c r="P12" s="14">
        <f>('LC Men'!P12)*S12</f>
        <v>67.697000000000003</v>
      </c>
      <c r="Q12" s="14">
        <f>('LC Men'!Q12)*S12</f>
        <v>112.23299999999999</v>
      </c>
      <c r="S12" s="13">
        <v>0.95</v>
      </c>
    </row>
    <row r="13" spans="1:19" x14ac:dyDescent="0.3">
      <c r="A13" s="1" t="s">
        <v>11</v>
      </c>
      <c r="B13" s="19">
        <f>('LC Men'!B13)*S13</f>
        <v>56.850827304855883</v>
      </c>
      <c r="C13" s="14">
        <f>('LC Men'!C13)*S13</f>
        <v>51.204999999999998</v>
      </c>
      <c r="D13" s="25">
        <f>('LC Men'!D13)</f>
        <v>55.72</v>
      </c>
      <c r="E13" s="25">
        <f>'LC Men'!E13</f>
        <v>53.85</v>
      </c>
      <c r="F13" s="25">
        <f>'LC Men'!F13</f>
        <v>56.84</v>
      </c>
      <c r="G13" s="25">
        <f>'LC Men'!G13</f>
        <v>61.12</v>
      </c>
      <c r="H13" s="25">
        <f>'LC Men'!H13</f>
        <v>54.71</v>
      </c>
      <c r="I13" s="25">
        <f>'LC Men'!I13</f>
        <v>58.91</v>
      </c>
      <c r="J13" s="25">
        <f>'LC Men'!J13</f>
        <v>59.19</v>
      </c>
      <c r="K13" s="14">
        <f>('LC Men'!K13)*S13</f>
        <v>64.827999999999989</v>
      </c>
      <c r="L13" s="14">
        <f>('LC Men'!L13)*S13</f>
        <v>66.747</v>
      </c>
      <c r="M13" s="14">
        <f>('LC Men'!M13)*S13</f>
        <v>73.900500000000008</v>
      </c>
      <c r="N13" s="10">
        <f>'LC Men'!N13</f>
        <v>0</v>
      </c>
      <c r="O13" s="10">
        <f>'LC Men'!O13</f>
        <v>0</v>
      </c>
      <c r="P13" s="10">
        <f>'LC Men'!P13</f>
        <v>0</v>
      </c>
      <c r="Q13" s="10">
        <f>'LC Men'!Q13</f>
        <v>0</v>
      </c>
      <c r="S13" s="13">
        <v>0.95</v>
      </c>
    </row>
    <row r="14" spans="1:19" x14ac:dyDescent="0.3">
      <c r="A14" s="1" t="s">
        <v>12</v>
      </c>
      <c r="B14" s="6">
        <f>'LC Men'!B14</f>
        <v>139.77246522804498</v>
      </c>
      <c r="C14" s="7">
        <f>'LC Men'!C14</f>
        <v>121.71</v>
      </c>
      <c r="D14" s="7">
        <f>('LC Men'!D14)</f>
        <v>135.75</v>
      </c>
      <c r="E14" s="7">
        <f>'LC Men'!E14</f>
        <v>124.06</v>
      </c>
      <c r="F14" s="7">
        <f>'LC Men'!F14</f>
        <v>132.49</v>
      </c>
      <c r="G14" s="7">
        <f>'LC Men'!G14</f>
        <v>145.1</v>
      </c>
      <c r="H14" s="7">
        <f>'LC Men'!H14</f>
        <v>131.83000000000001</v>
      </c>
      <c r="I14" s="7">
        <f>'LC Men'!I14</f>
        <v>129.68</v>
      </c>
      <c r="J14" s="7">
        <f>'LC Men'!J14</f>
        <v>140.35</v>
      </c>
      <c r="K14" s="10">
        <f>'LC Men'!K14</f>
        <v>0</v>
      </c>
      <c r="L14" s="10">
        <f>'LC Men'!L14</f>
        <v>0</v>
      </c>
      <c r="M14" s="10">
        <f>'LC Men'!M14</f>
        <v>0</v>
      </c>
      <c r="N14" s="10">
        <f>'LC Men'!N14</f>
        <v>0</v>
      </c>
      <c r="O14" s="10">
        <f>'LC Men'!O14</f>
        <v>0</v>
      </c>
      <c r="P14" s="10">
        <f>'LC Men'!P14</f>
        <v>0</v>
      </c>
      <c r="Q14" s="10">
        <f>'LC Men'!Q14</f>
        <v>0</v>
      </c>
      <c r="S14" s="13">
        <v>0.95</v>
      </c>
    </row>
    <row r="15" spans="1:19" x14ac:dyDescent="0.3">
      <c r="A15" s="1" t="s">
        <v>13</v>
      </c>
      <c r="B15" s="11">
        <f>'LC Men'!B15</f>
        <v>0</v>
      </c>
      <c r="C15" s="10">
        <f>'LC Men'!C15</f>
        <v>0</v>
      </c>
      <c r="D15" s="10">
        <f>'LC Men'!D15</f>
        <v>0</v>
      </c>
      <c r="E15" s="10">
        <f>'LC Men'!E15</f>
        <v>0</v>
      </c>
      <c r="F15" s="10">
        <f>'LC Men'!F15</f>
        <v>0</v>
      </c>
      <c r="G15" s="10">
        <f>'LC Men'!G15</f>
        <v>0</v>
      </c>
      <c r="H15" s="10">
        <f>'LC Men'!H15</f>
        <v>0</v>
      </c>
      <c r="I15" s="10">
        <f>'LC Men'!I15</f>
        <v>0</v>
      </c>
      <c r="J15" s="10">
        <f>'LC Men'!J15</f>
        <v>0</v>
      </c>
      <c r="K15" s="10">
        <f>'LC Men'!K15</f>
        <v>0</v>
      </c>
      <c r="L15" s="10">
        <f>'LC Men'!L15</f>
        <v>0</v>
      </c>
      <c r="M15" s="10">
        <f>'LC Men'!M15</f>
        <v>0</v>
      </c>
      <c r="N15" s="25">
        <f>'LC Men'!N15</f>
        <v>143.12</v>
      </c>
      <c r="O15" s="25">
        <f>'LC Men'!O15</f>
        <v>160.19</v>
      </c>
      <c r="P15" s="14">
        <f>('LC Men'!P15)*S15</f>
        <v>247.56049999999996</v>
      </c>
      <c r="Q15" s="14">
        <f>('LC Men'!Q15)*S15</f>
        <v>288.11599999999999</v>
      </c>
      <c r="S15" s="13">
        <v>0.95</v>
      </c>
    </row>
    <row r="16" spans="1:19" x14ac:dyDescent="0.3">
      <c r="A16" s="1" t="s">
        <v>14</v>
      </c>
      <c r="B16" s="14">
        <f>('LC Men'!B16)*S16</f>
        <v>132.71499999999997</v>
      </c>
      <c r="C16" s="14">
        <f>('LC Men'!C16)*S16</f>
        <v>117.1635</v>
      </c>
      <c r="D16" s="25">
        <f>'LC Men'!D16</f>
        <v>128.97999999999999</v>
      </c>
      <c r="E16" s="25">
        <f>'LC Men'!E16</f>
        <v>123.79</v>
      </c>
      <c r="F16" s="14">
        <f>('LC Men'!F16)*S16</f>
        <v>124.3265</v>
      </c>
      <c r="G16" s="25">
        <f>'LC Men'!G16</f>
        <v>142.4</v>
      </c>
      <c r="H16" s="25">
        <f>'LC Men'!H16</f>
        <v>125.63</v>
      </c>
      <c r="I16" s="25">
        <f>'LC Men'!I16</f>
        <v>133.6</v>
      </c>
      <c r="J16" s="25">
        <f>'LC Men'!J16</f>
        <v>140.01</v>
      </c>
      <c r="K16" s="25">
        <f>'LC Men'!K16</f>
        <v>150.72</v>
      </c>
      <c r="L16" s="25">
        <f>'LC Men'!L16</f>
        <v>158.47</v>
      </c>
      <c r="M16" s="14">
        <f>('LC Men'!M16)*S16</f>
        <v>160.47399999999999</v>
      </c>
      <c r="N16" s="14">
        <f>('LC Men'!N16)*S16</f>
        <v>202.35949999999997</v>
      </c>
      <c r="O16" s="14">
        <f>('LC Men'!O16)*S16</f>
        <v>256.53800000000001</v>
      </c>
      <c r="P16" s="10">
        <f>'LC Men'!P16</f>
        <v>0</v>
      </c>
      <c r="Q16" s="10">
        <f>'LC Men'!Q16</f>
        <v>0</v>
      </c>
      <c r="S16" s="13">
        <v>0.95</v>
      </c>
    </row>
    <row r="17" spans="1:19" x14ac:dyDescent="0.3">
      <c r="A17" s="1" t="s">
        <v>15</v>
      </c>
      <c r="B17" s="6">
        <f>('LC Men'!B17)</f>
        <v>313.39578224933831</v>
      </c>
      <c r="C17" s="7">
        <f>'LC Men'!C17</f>
        <v>256.92</v>
      </c>
      <c r="D17" s="7">
        <f>('LC Men'!D17)</f>
        <v>292.2</v>
      </c>
      <c r="E17" s="7">
        <f>'LC Men'!E17</f>
        <v>294.70999999999998</v>
      </c>
      <c r="F17" s="7">
        <f>'LC Men'!F17</f>
        <v>286.81</v>
      </c>
      <c r="G17" s="7">
        <f>'LC Men'!G17</f>
        <v>304.31</v>
      </c>
      <c r="H17" s="7">
        <f>'LC Men'!H17</f>
        <v>293.24</v>
      </c>
      <c r="I17" s="7">
        <f>'LC Men'!I17</f>
        <v>303.05</v>
      </c>
      <c r="J17" s="7">
        <f>'LC Men'!J17</f>
        <v>320.11</v>
      </c>
      <c r="K17" s="10">
        <f>'LC Men'!K17</f>
        <v>0</v>
      </c>
      <c r="L17" s="10">
        <f>'LC Men'!L17</f>
        <v>0</v>
      </c>
      <c r="M17" s="10">
        <f>'LC Men'!M17</f>
        <v>0</v>
      </c>
      <c r="N17" s="10">
        <f>'LC Men'!N17</f>
        <v>0</v>
      </c>
      <c r="O17" s="10">
        <f>'LC Men'!O17</f>
        <v>0</v>
      </c>
      <c r="P17" s="10">
        <f>'LC Men'!P17</f>
        <v>0</v>
      </c>
      <c r="Q17" s="10">
        <f>'LC Men'!Q17</f>
        <v>0</v>
      </c>
      <c r="S17" s="13">
        <v>0.95</v>
      </c>
    </row>
    <row r="20" spans="1:19" x14ac:dyDescent="0.3">
      <c r="B20" s="27" t="s">
        <v>33</v>
      </c>
      <c r="D20" s="1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zoomScaleNormal="100" workbookViewId="0">
      <selection activeCell="D17" sqref="D17"/>
    </sheetView>
  </sheetViews>
  <sheetFormatPr defaultColWidth="9.1796875" defaultRowHeight="14" x14ac:dyDescent="0.3"/>
  <cols>
    <col min="1" max="1" width="17" style="2" customWidth="1"/>
    <col min="2" max="16384" width="9.1796875" style="2"/>
  </cols>
  <sheetData>
    <row r="1" spans="1:17" x14ac:dyDescent="0.3">
      <c r="A1" s="1"/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</row>
    <row r="2" spans="1:17" x14ac:dyDescent="0.3">
      <c r="A2" s="1" t="s">
        <v>0</v>
      </c>
      <c r="B2" s="5">
        <v>30.66</v>
      </c>
      <c r="C2" s="5">
        <v>26.15</v>
      </c>
      <c r="D2" s="5">
        <v>27.4</v>
      </c>
      <c r="E2" s="28">
        <v>26.67</v>
      </c>
      <c r="F2" s="29">
        <v>26.9</v>
      </c>
      <c r="G2" s="28">
        <v>30.22</v>
      </c>
      <c r="H2" s="29">
        <v>27.37</v>
      </c>
      <c r="I2" s="29">
        <v>28.24</v>
      </c>
      <c r="J2" s="29">
        <v>29.73</v>
      </c>
      <c r="K2" s="29">
        <v>31.64</v>
      </c>
      <c r="L2" s="28">
        <v>32.78</v>
      </c>
      <c r="M2" s="29">
        <v>35.880000000000003</v>
      </c>
      <c r="N2" s="29">
        <v>37.869999999999997</v>
      </c>
      <c r="O2" s="5">
        <v>42.21</v>
      </c>
      <c r="P2" s="5">
        <v>53.94</v>
      </c>
      <c r="Q2" s="5">
        <v>51.33</v>
      </c>
    </row>
    <row r="3" spans="1:17" x14ac:dyDescent="0.3">
      <c r="A3" s="1" t="s">
        <v>1</v>
      </c>
      <c r="B3" s="5">
        <v>68.67</v>
      </c>
      <c r="C3" s="18">
        <v>57.17</v>
      </c>
      <c r="D3" s="5">
        <v>56.58</v>
      </c>
      <c r="E3" s="28">
        <v>57.34</v>
      </c>
      <c r="F3" s="5">
        <v>58.41</v>
      </c>
      <c r="G3" s="28">
        <v>65.14</v>
      </c>
      <c r="H3" s="29">
        <v>59.17</v>
      </c>
      <c r="I3" s="29">
        <v>60.91</v>
      </c>
      <c r="J3" s="28">
        <v>63.66</v>
      </c>
      <c r="K3" s="29">
        <v>68.03</v>
      </c>
      <c r="L3" s="29">
        <v>71.400000000000006</v>
      </c>
      <c r="M3" s="29">
        <v>76.650000000000006</v>
      </c>
      <c r="N3" s="5">
        <v>85.42</v>
      </c>
      <c r="O3" s="29">
        <v>90.07</v>
      </c>
      <c r="P3" s="5">
        <v>116.51</v>
      </c>
      <c r="Q3" s="5">
        <v>110.48</v>
      </c>
    </row>
    <row r="4" spans="1:17" x14ac:dyDescent="0.3">
      <c r="A4" s="1" t="s">
        <v>2</v>
      </c>
      <c r="B4" s="18">
        <v>150.68</v>
      </c>
      <c r="C4" s="18">
        <v>124.64</v>
      </c>
      <c r="D4" s="29">
        <v>122.09</v>
      </c>
      <c r="E4" s="5">
        <v>127.64</v>
      </c>
      <c r="F4" s="5">
        <v>130.99</v>
      </c>
      <c r="G4" s="18">
        <v>145.83000000000001</v>
      </c>
      <c r="H4" s="18">
        <v>128.63999999999999</v>
      </c>
      <c r="I4" s="5">
        <v>129.88</v>
      </c>
      <c r="J4" s="18">
        <v>136.04</v>
      </c>
      <c r="K4" s="5">
        <v>146.44</v>
      </c>
      <c r="L4" s="5">
        <v>155.09</v>
      </c>
      <c r="M4" s="29">
        <v>164.61</v>
      </c>
      <c r="N4" s="5">
        <v>177.95</v>
      </c>
      <c r="O4" s="29">
        <v>204.53</v>
      </c>
      <c r="P4" s="29">
        <v>287.10000000000002</v>
      </c>
      <c r="Q4" s="5">
        <v>239.02</v>
      </c>
    </row>
    <row r="5" spans="1:17" x14ac:dyDescent="0.3">
      <c r="A5" s="1" t="s">
        <v>3</v>
      </c>
      <c r="B5" s="5">
        <v>334.93</v>
      </c>
      <c r="C5" s="18">
        <v>265.94</v>
      </c>
      <c r="D5" s="5">
        <v>267.08</v>
      </c>
      <c r="E5" s="29">
        <v>259.58999999999997</v>
      </c>
      <c r="F5" s="18">
        <v>264.3</v>
      </c>
      <c r="G5" s="28">
        <v>304.74</v>
      </c>
      <c r="H5" s="28">
        <v>269.27</v>
      </c>
      <c r="I5" s="29">
        <v>263.81</v>
      </c>
      <c r="J5" s="29">
        <v>280.33</v>
      </c>
      <c r="K5" s="29">
        <v>299.02</v>
      </c>
      <c r="L5" s="29">
        <v>314.69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</row>
    <row r="6" spans="1:17" x14ac:dyDescent="0.3">
      <c r="A6" s="1" t="s">
        <v>6</v>
      </c>
      <c r="B6" s="5">
        <v>37.72</v>
      </c>
      <c r="C6" s="18">
        <v>29.34</v>
      </c>
      <c r="D6" s="18">
        <v>30.29</v>
      </c>
      <c r="E6" s="5">
        <v>30.72</v>
      </c>
      <c r="F6" s="18">
        <v>31.61</v>
      </c>
      <c r="G6" s="5">
        <v>36.49</v>
      </c>
      <c r="H6" s="5">
        <v>31.67</v>
      </c>
      <c r="I6" s="5">
        <v>32.76</v>
      </c>
      <c r="J6" s="5">
        <v>35.39</v>
      </c>
      <c r="K6" s="18">
        <v>38</v>
      </c>
      <c r="L6" s="5">
        <v>38.17</v>
      </c>
      <c r="M6" s="29">
        <v>38.68</v>
      </c>
      <c r="N6" s="28">
        <v>46.51</v>
      </c>
      <c r="O6" s="29">
        <v>48.49</v>
      </c>
      <c r="P6" s="29">
        <v>59.38</v>
      </c>
      <c r="Q6" s="5">
        <v>66.53</v>
      </c>
    </row>
    <row r="7" spans="1:17" x14ac:dyDescent="0.3">
      <c r="A7" s="1" t="s">
        <v>7</v>
      </c>
      <c r="B7" s="5">
        <v>84.65</v>
      </c>
      <c r="C7" s="18">
        <v>62.61</v>
      </c>
      <c r="D7" s="29">
        <v>64.05</v>
      </c>
      <c r="E7" s="28">
        <v>65.760000000000005</v>
      </c>
      <c r="F7" s="29">
        <v>66.06</v>
      </c>
      <c r="G7" s="29">
        <v>77.959999999999994</v>
      </c>
      <c r="H7" s="29">
        <v>65.86</v>
      </c>
      <c r="I7" s="29">
        <v>67.66</v>
      </c>
      <c r="J7" s="28">
        <v>68.260000000000005</v>
      </c>
      <c r="K7" s="28">
        <v>80.13</v>
      </c>
      <c r="L7" s="29">
        <v>81.430000000000007</v>
      </c>
      <c r="M7" s="5">
        <v>92.91</v>
      </c>
      <c r="N7" s="5">
        <v>103.91</v>
      </c>
      <c r="O7" s="5">
        <v>104.94</v>
      </c>
      <c r="P7" s="29">
        <v>127.09</v>
      </c>
      <c r="Q7" s="5">
        <v>145.63</v>
      </c>
    </row>
    <row r="8" spans="1:17" x14ac:dyDescent="0.3">
      <c r="A8" s="1" t="s">
        <v>8</v>
      </c>
      <c r="B8" s="33">
        <f>B7*(1+B27)</f>
        <v>190.26896431873251</v>
      </c>
      <c r="C8" s="18">
        <v>137.15</v>
      </c>
      <c r="D8" s="5">
        <v>144.65</v>
      </c>
      <c r="E8" s="18">
        <v>152.72</v>
      </c>
      <c r="F8" s="5">
        <v>151.13</v>
      </c>
      <c r="G8" s="5">
        <v>170.88</v>
      </c>
      <c r="H8" s="5">
        <v>143.91999999999999</v>
      </c>
      <c r="I8" s="5">
        <v>148.29</v>
      </c>
      <c r="J8" s="5">
        <v>165.97</v>
      </c>
      <c r="K8" s="5">
        <v>175.66</v>
      </c>
      <c r="L8" s="18">
        <v>181.23</v>
      </c>
      <c r="M8" s="12">
        <v>0</v>
      </c>
      <c r="N8" s="12">
        <v>0</v>
      </c>
      <c r="O8" s="12">
        <v>0</v>
      </c>
      <c r="P8" s="32">
        <v>0</v>
      </c>
      <c r="Q8" s="12">
        <v>0</v>
      </c>
    </row>
    <row r="9" spans="1:17" x14ac:dyDescent="0.3">
      <c r="A9" s="1" t="s">
        <v>4</v>
      </c>
      <c r="B9" s="5">
        <v>39.299999999999997</v>
      </c>
      <c r="C9" s="18">
        <v>32.200000000000003</v>
      </c>
      <c r="D9" s="5">
        <v>33.049999999999997</v>
      </c>
      <c r="E9" s="5">
        <v>33.96</v>
      </c>
      <c r="F9" s="5">
        <v>35.07</v>
      </c>
      <c r="G9" s="5">
        <v>38.020000000000003</v>
      </c>
      <c r="H9" s="12">
        <v>0</v>
      </c>
      <c r="I9" s="18">
        <v>33.58</v>
      </c>
      <c r="J9" s="5">
        <v>36.369999999999997</v>
      </c>
      <c r="K9" s="5">
        <v>40.79</v>
      </c>
      <c r="L9" s="5">
        <v>43.06</v>
      </c>
      <c r="M9" s="5">
        <v>43.48</v>
      </c>
      <c r="N9" s="5">
        <v>48.05</v>
      </c>
      <c r="O9" s="28">
        <v>52.65</v>
      </c>
      <c r="P9" s="5">
        <v>66.430000000000007</v>
      </c>
      <c r="Q9" s="5">
        <v>81.099999999999994</v>
      </c>
    </row>
    <row r="10" spans="1:17" x14ac:dyDescent="0.3">
      <c r="A10" s="1" t="s">
        <v>5</v>
      </c>
      <c r="B10" s="5">
        <v>87.95</v>
      </c>
      <c r="C10" s="5">
        <v>71.53</v>
      </c>
      <c r="D10" s="29">
        <v>72.61</v>
      </c>
      <c r="E10" s="29">
        <v>69.569999999999993</v>
      </c>
      <c r="F10" s="5">
        <v>76.099999999999994</v>
      </c>
      <c r="G10" s="29">
        <v>83.02</v>
      </c>
      <c r="H10" s="12">
        <v>0</v>
      </c>
      <c r="I10" s="28">
        <v>72.42</v>
      </c>
      <c r="J10" s="29">
        <v>77.17</v>
      </c>
      <c r="K10" s="29">
        <v>88.13</v>
      </c>
      <c r="L10" s="28">
        <v>93.63</v>
      </c>
      <c r="M10" s="29">
        <v>93.85</v>
      </c>
      <c r="N10" s="29">
        <v>103.87</v>
      </c>
      <c r="O10" s="5">
        <v>129.65</v>
      </c>
      <c r="P10" s="5">
        <v>165.02</v>
      </c>
      <c r="Q10" s="5">
        <v>199.81</v>
      </c>
    </row>
    <row r="11" spans="1:17" x14ac:dyDescent="0.3">
      <c r="A11" s="1" t="s">
        <v>9</v>
      </c>
      <c r="B11" s="33">
        <f>B10*(1+B28)</f>
        <v>197.59052946349527</v>
      </c>
      <c r="C11" s="5">
        <v>155.65</v>
      </c>
      <c r="D11" s="18">
        <v>162.44999999999999</v>
      </c>
      <c r="E11" s="5">
        <v>171.36</v>
      </c>
      <c r="F11" s="18">
        <v>166.24</v>
      </c>
      <c r="G11" s="18">
        <v>186.69</v>
      </c>
      <c r="H11" s="12">
        <v>0</v>
      </c>
      <c r="I11" s="18">
        <v>167.65</v>
      </c>
      <c r="J11" s="5">
        <v>173.89</v>
      </c>
      <c r="K11" s="5">
        <v>192.72</v>
      </c>
      <c r="L11" s="5">
        <v>216.37</v>
      </c>
      <c r="M11" s="5">
        <v>203.12</v>
      </c>
      <c r="N11" s="5">
        <v>225.7</v>
      </c>
      <c r="O11" s="12">
        <v>0</v>
      </c>
      <c r="P11" s="12">
        <v>0</v>
      </c>
      <c r="Q11" s="12">
        <v>0</v>
      </c>
    </row>
    <row r="12" spans="1:17" x14ac:dyDescent="0.3">
      <c r="A12" s="1" t="s">
        <v>10</v>
      </c>
      <c r="B12" s="5">
        <v>33.65</v>
      </c>
      <c r="C12" s="5">
        <v>28.28</v>
      </c>
      <c r="D12" s="18">
        <v>30.75</v>
      </c>
      <c r="E12" s="5">
        <v>27.98</v>
      </c>
      <c r="F12" s="5">
        <v>29.76</v>
      </c>
      <c r="G12" s="5">
        <v>32.92</v>
      </c>
      <c r="H12" s="5">
        <v>28.38</v>
      </c>
      <c r="I12" s="5">
        <v>30.96</v>
      </c>
      <c r="J12" s="5">
        <v>32.130000000000003</v>
      </c>
      <c r="K12" s="29">
        <v>33.81</v>
      </c>
      <c r="L12" s="28">
        <v>35.22</v>
      </c>
      <c r="M12" s="29">
        <v>40.51</v>
      </c>
      <c r="N12" s="5">
        <v>46.44</v>
      </c>
      <c r="O12" s="5">
        <v>56</v>
      </c>
      <c r="P12" s="5">
        <v>58.27</v>
      </c>
      <c r="Q12" s="5">
        <v>51.13</v>
      </c>
    </row>
    <row r="13" spans="1:17" x14ac:dyDescent="0.3">
      <c r="A13" s="1" t="s">
        <v>11</v>
      </c>
      <c r="B13" s="33">
        <f>B12*(1+B29)</f>
        <v>75.886590084672505</v>
      </c>
      <c r="C13" s="5">
        <v>63.69</v>
      </c>
      <c r="D13" s="18">
        <v>64.13</v>
      </c>
      <c r="E13" s="28">
        <v>62.22</v>
      </c>
      <c r="F13" s="5">
        <v>63.11</v>
      </c>
      <c r="G13" s="5">
        <v>75.17</v>
      </c>
      <c r="H13" s="29">
        <v>62.6</v>
      </c>
      <c r="I13" s="29">
        <v>66.739999999999995</v>
      </c>
      <c r="J13" s="29">
        <v>68.2</v>
      </c>
      <c r="K13" s="5">
        <v>78.650000000000006</v>
      </c>
      <c r="L13" s="5">
        <v>86.3</v>
      </c>
      <c r="M13" s="5">
        <v>104.55</v>
      </c>
      <c r="N13" s="12">
        <v>0</v>
      </c>
      <c r="O13" s="12">
        <v>0</v>
      </c>
      <c r="P13" s="12">
        <v>0</v>
      </c>
      <c r="Q13" s="12">
        <v>0</v>
      </c>
    </row>
    <row r="14" spans="1:17" x14ac:dyDescent="0.3">
      <c r="A14" s="1" t="s">
        <v>12</v>
      </c>
      <c r="B14" s="33">
        <f>B13*(1+B30)</f>
        <v>179.78912448399814</v>
      </c>
      <c r="C14" s="5">
        <v>140.03</v>
      </c>
      <c r="D14" s="18">
        <v>159.15</v>
      </c>
      <c r="E14" s="18">
        <v>144.07</v>
      </c>
      <c r="F14" s="5">
        <v>166.53</v>
      </c>
      <c r="G14" s="5">
        <v>170.93</v>
      </c>
      <c r="H14" s="5">
        <v>154.01</v>
      </c>
      <c r="I14" s="5">
        <v>152.84</v>
      </c>
      <c r="J14" s="5">
        <v>156.5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</row>
    <row r="15" spans="1:17" x14ac:dyDescent="0.3">
      <c r="A15" s="1" t="s">
        <v>13</v>
      </c>
      <c r="B15" s="3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8">
        <v>161.52000000000001</v>
      </c>
      <c r="O15" s="5">
        <v>174.14</v>
      </c>
      <c r="P15" s="5">
        <v>296.73</v>
      </c>
      <c r="Q15" s="5">
        <v>225.84</v>
      </c>
    </row>
    <row r="16" spans="1:17" x14ac:dyDescent="0.3">
      <c r="A16" s="1" t="s">
        <v>14</v>
      </c>
      <c r="B16" s="5">
        <v>167.65</v>
      </c>
      <c r="C16" s="18">
        <v>139.35</v>
      </c>
      <c r="D16" s="29">
        <v>138.37</v>
      </c>
      <c r="E16" s="28">
        <v>141.82</v>
      </c>
      <c r="F16" s="5">
        <v>144.86000000000001</v>
      </c>
      <c r="G16" s="28">
        <v>166.58</v>
      </c>
      <c r="H16" s="29">
        <v>144.9</v>
      </c>
      <c r="I16" s="29">
        <v>147.83000000000001</v>
      </c>
      <c r="J16" s="29">
        <v>156</v>
      </c>
      <c r="K16" s="29">
        <v>168.43</v>
      </c>
      <c r="L16" s="28">
        <v>179.6</v>
      </c>
      <c r="M16" s="29">
        <v>193.43</v>
      </c>
      <c r="N16" s="5">
        <v>295.69</v>
      </c>
      <c r="O16" s="5">
        <v>296.49</v>
      </c>
      <c r="P16" s="32">
        <v>0</v>
      </c>
      <c r="Q16" s="32">
        <v>0</v>
      </c>
    </row>
    <row r="17" spans="1:17" x14ac:dyDescent="0.3">
      <c r="A17" s="1" t="s">
        <v>15</v>
      </c>
      <c r="B17" s="31">
        <f>B16*(1+B31)</f>
        <v>370.91287559248553</v>
      </c>
      <c r="C17" s="5">
        <v>304.07</v>
      </c>
      <c r="D17" s="18">
        <v>313.91000000000003</v>
      </c>
      <c r="E17" s="18">
        <v>308.86</v>
      </c>
      <c r="F17" s="5">
        <v>329.62</v>
      </c>
      <c r="G17" s="5">
        <v>366.35</v>
      </c>
      <c r="H17" s="5">
        <v>323.67</v>
      </c>
      <c r="I17" s="5">
        <v>323.91000000000003</v>
      </c>
      <c r="J17" s="5">
        <v>338.73</v>
      </c>
      <c r="K17" s="12">
        <v>0</v>
      </c>
      <c r="L17" s="12">
        <v>0</v>
      </c>
      <c r="M17" s="32">
        <v>0</v>
      </c>
      <c r="N17" s="12">
        <v>0</v>
      </c>
      <c r="O17" s="32">
        <v>0</v>
      </c>
      <c r="P17" s="32">
        <v>0</v>
      </c>
      <c r="Q17" s="32">
        <v>0</v>
      </c>
    </row>
    <row r="18" spans="1:17" x14ac:dyDescent="0.3">
      <c r="C18" s="4"/>
      <c r="D18" s="4"/>
      <c r="E18" s="4"/>
      <c r="F18" s="4"/>
      <c r="G18" s="4"/>
      <c r="H18" s="4"/>
      <c r="I18" s="4"/>
      <c r="J18" s="4"/>
    </row>
    <row r="20" spans="1:17" x14ac:dyDescent="0.3">
      <c r="B20" s="27" t="s">
        <v>33</v>
      </c>
    </row>
    <row r="21" spans="1:17" x14ac:dyDescent="0.3">
      <c r="B21" s="20" t="s">
        <v>43</v>
      </c>
    </row>
    <row r="22" spans="1:17" x14ac:dyDescent="0.3">
      <c r="B22" s="21" t="s">
        <v>35</v>
      </c>
    </row>
    <row r="23" spans="1:17" x14ac:dyDescent="0.3">
      <c r="F23" s="1"/>
    </row>
    <row r="25" spans="1:17" x14ac:dyDescent="0.3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x14ac:dyDescent="0.3">
      <c r="A26" s="1"/>
      <c r="B26" s="1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x14ac:dyDescent="0.3">
      <c r="A27" s="1" t="s">
        <v>40</v>
      </c>
      <c r="B27" s="23">
        <f>AVERAGE(C27:L27)</f>
        <v>1.2477136954368873</v>
      </c>
      <c r="C27" s="22">
        <f>(C8-C7)/C7</f>
        <v>1.1905446414310814</v>
      </c>
      <c r="D27" s="22">
        <f t="shared" ref="D27:L27" si="0">(D8-D7)/D7</f>
        <v>1.2583918813427013</v>
      </c>
      <c r="E27" s="22">
        <f t="shared" si="0"/>
        <v>1.3223844282238442</v>
      </c>
      <c r="F27" s="22">
        <f t="shared" si="0"/>
        <v>1.2877686951256433</v>
      </c>
      <c r="G27" s="22">
        <f t="shared" si="0"/>
        <v>1.1918932786044127</v>
      </c>
      <c r="H27" s="22">
        <f t="shared" si="0"/>
        <v>1.1852414211964772</v>
      </c>
      <c r="I27" s="22">
        <f t="shared" si="0"/>
        <v>1.1916937629323086</v>
      </c>
      <c r="J27" s="22">
        <f t="shared" si="0"/>
        <v>1.4314386170524462</v>
      </c>
      <c r="K27" s="22">
        <f t="shared" si="0"/>
        <v>1.1921876949956323</v>
      </c>
      <c r="L27" s="22">
        <f t="shared" si="0"/>
        <v>1.225592533464325</v>
      </c>
      <c r="M27" s="1"/>
      <c r="N27" s="1"/>
    </row>
    <row r="28" spans="1:17" x14ac:dyDescent="0.3">
      <c r="A28" s="1" t="s">
        <v>39</v>
      </c>
      <c r="B28" s="23">
        <f>AVERAGE(I28:N28,C28:G28)</f>
        <v>1.2466234162989798</v>
      </c>
      <c r="C28" s="22">
        <f>(C11-C10)/C10</f>
        <v>1.1760100657066965</v>
      </c>
      <c r="D28" s="22">
        <f t="shared" ref="D28:N28" si="1">(D11-D10)/D10</f>
        <v>1.2372951384106872</v>
      </c>
      <c r="E28" s="22">
        <f t="shared" si="1"/>
        <v>1.4631306597671414</v>
      </c>
      <c r="F28" s="22">
        <f t="shared" si="1"/>
        <v>1.1844940867279898</v>
      </c>
      <c r="G28" s="22">
        <f t="shared" si="1"/>
        <v>1.2487352445193931</v>
      </c>
      <c r="H28" s="1"/>
      <c r="I28" s="22">
        <f t="shared" si="1"/>
        <v>1.3149682408174537</v>
      </c>
      <c r="J28" s="22">
        <f t="shared" si="1"/>
        <v>1.2533367889076064</v>
      </c>
      <c r="K28" s="22">
        <f t="shared" si="1"/>
        <v>1.1867695449903553</v>
      </c>
      <c r="L28" s="22">
        <f t="shared" si="1"/>
        <v>1.3109046245861371</v>
      </c>
      <c r="M28" s="22">
        <f t="shared" si="1"/>
        <v>1.1643047416089507</v>
      </c>
      <c r="N28" s="22">
        <f t="shared" si="1"/>
        <v>1.1729084432463655</v>
      </c>
    </row>
    <row r="29" spans="1:17" x14ac:dyDescent="0.3">
      <c r="A29" s="1" t="s">
        <v>38</v>
      </c>
      <c r="B29" s="23">
        <f>AVERAGE(C29:M29)</f>
        <v>1.2551735537792723</v>
      </c>
      <c r="C29" s="22">
        <f>(C13-C12)/C12</f>
        <v>1.252121640735502</v>
      </c>
      <c r="D29" s="22">
        <f t="shared" ref="D29:M29" si="2">(D13-D12)/D12</f>
        <v>1.0855284552845528</v>
      </c>
      <c r="E29" s="22">
        <f t="shared" si="2"/>
        <v>1.2237312365975694</v>
      </c>
      <c r="F29" s="22">
        <f t="shared" si="2"/>
        <v>1.1206317204301073</v>
      </c>
      <c r="G29" s="22">
        <f t="shared" si="2"/>
        <v>1.2834143377885783</v>
      </c>
      <c r="H29" s="22">
        <f t="shared" si="2"/>
        <v>1.2057787174066243</v>
      </c>
      <c r="I29" s="22">
        <f t="shared" si="2"/>
        <v>1.1556847545219635</v>
      </c>
      <c r="J29" s="22">
        <f t="shared" si="2"/>
        <v>1.1226268285091814</v>
      </c>
      <c r="K29" s="22">
        <f t="shared" si="2"/>
        <v>1.326234841762792</v>
      </c>
      <c r="L29" s="22">
        <f t="shared" si="2"/>
        <v>1.4503123225440091</v>
      </c>
      <c r="M29" s="22">
        <f t="shared" si="2"/>
        <v>1.5808442359911132</v>
      </c>
      <c r="N29" s="1"/>
    </row>
    <row r="30" spans="1:17" x14ac:dyDescent="0.3">
      <c r="A30" s="1" t="s">
        <v>36</v>
      </c>
      <c r="B30" s="23">
        <f>AVERAGE(C30:J30)</f>
        <v>1.3691817524465599</v>
      </c>
      <c r="C30" s="22">
        <f t="shared" ref="C30:J30" si="3">(C14-C13)/C13</f>
        <v>1.1986183074265977</v>
      </c>
      <c r="D30" s="22">
        <f t="shared" si="3"/>
        <v>1.481677841883674</v>
      </c>
      <c r="E30" s="22">
        <f t="shared" si="3"/>
        <v>1.3154934104789455</v>
      </c>
      <c r="F30" s="22">
        <f t="shared" si="3"/>
        <v>1.6387260339090477</v>
      </c>
      <c r="G30" s="22">
        <f t="shared" si="3"/>
        <v>1.273912465079154</v>
      </c>
      <c r="H30" s="22">
        <f t="shared" si="3"/>
        <v>1.4602236421725239</v>
      </c>
      <c r="I30" s="22">
        <f t="shared" si="3"/>
        <v>1.2900809109979026</v>
      </c>
      <c r="J30" s="22">
        <f t="shared" si="3"/>
        <v>1.2947214076246334</v>
      </c>
      <c r="K30" s="22"/>
      <c r="L30" s="22"/>
      <c r="M30" s="22"/>
      <c r="N30" s="22"/>
    </row>
    <row r="31" spans="1:17" x14ac:dyDescent="0.3">
      <c r="A31" s="1" t="s">
        <v>37</v>
      </c>
      <c r="B31" s="23">
        <f>AVERAGE(C31:J31)</f>
        <v>1.2124239522367164</v>
      </c>
      <c r="C31" s="22">
        <f>(C17-C16)/C16</f>
        <v>1.182059562253319</v>
      </c>
      <c r="D31" s="22">
        <f t="shared" ref="D31:J31" si="4">(D17-D16)/D16</f>
        <v>1.268627592686276</v>
      </c>
      <c r="E31" s="22">
        <f t="shared" si="4"/>
        <v>1.177831053448033</v>
      </c>
      <c r="F31" s="22">
        <f t="shared" si="4"/>
        <v>1.2754383542730912</v>
      </c>
      <c r="G31" s="22">
        <f t="shared" si="4"/>
        <v>1.1992436066754713</v>
      </c>
      <c r="H31" s="22">
        <f t="shared" si="4"/>
        <v>1.2337474120082816</v>
      </c>
      <c r="I31" s="22">
        <f t="shared" si="4"/>
        <v>1.1910978827031049</v>
      </c>
      <c r="J31" s="22">
        <f t="shared" si="4"/>
        <v>1.171346153846154</v>
      </c>
      <c r="K31" s="1"/>
      <c r="L31" s="1"/>
      <c r="M31" s="1"/>
      <c r="N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"/>
  <sheetViews>
    <sheetView workbookViewId="0">
      <selection sqref="A1:Q17"/>
    </sheetView>
  </sheetViews>
  <sheetFormatPr defaultColWidth="9.1796875" defaultRowHeight="14" x14ac:dyDescent="0.3"/>
  <cols>
    <col min="1" max="16384" width="9.1796875" style="2"/>
  </cols>
  <sheetData>
    <row r="1" spans="1:19" x14ac:dyDescent="0.3">
      <c r="A1" s="1"/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</row>
    <row r="2" spans="1:19" x14ac:dyDescent="0.3">
      <c r="A2" s="1" t="s">
        <v>0</v>
      </c>
      <c r="B2" s="16">
        <f>('LC Women'!B2)*S2</f>
        <v>29.126999999999999</v>
      </c>
      <c r="C2" s="16">
        <f>('LC Women'!C2)*S2</f>
        <v>24.842499999999998</v>
      </c>
      <c r="D2" s="16">
        <f>('LC Women'!D2)*S2</f>
        <v>26.029999999999998</v>
      </c>
      <c r="E2" s="29">
        <f>('LC Women'!E2)</f>
        <v>26.67</v>
      </c>
      <c r="F2" s="16">
        <f>('LC Women'!F2)*S2</f>
        <v>25.554999999999996</v>
      </c>
      <c r="G2" s="29">
        <f>('LC Women'!G2)</f>
        <v>30.22</v>
      </c>
      <c r="H2" s="29">
        <f>('LC Women'!H2)</f>
        <v>27.37</v>
      </c>
      <c r="I2" s="16">
        <f>('LC Women'!I2)*S2</f>
        <v>26.827999999999996</v>
      </c>
      <c r="J2" s="29">
        <f>('LC Women'!J2)</f>
        <v>29.73</v>
      </c>
      <c r="K2" s="16">
        <f>('LC Women'!K2)*S2</f>
        <v>30.058</v>
      </c>
      <c r="L2" s="29">
        <f>('LC Women'!L2)</f>
        <v>32.78</v>
      </c>
      <c r="M2" s="16">
        <f>('LC Women'!M2)*S2</f>
        <v>34.085999999999999</v>
      </c>
      <c r="N2" s="29">
        <f>('LC Women'!N2)</f>
        <v>37.869999999999997</v>
      </c>
      <c r="O2" s="16">
        <f>('LC Women'!O2)*S2</f>
        <v>40.099499999999999</v>
      </c>
      <c r="P2" s="16">
        <f>('LC Women'!P2)*S2</f>
        <v>51.242999999999995</v>
      </c>
      <c r="Q2" s="16">
        <f>('LC Women'!Q2)*S2</f>
        <v>48.763499999999993</v>
      </c>
      <c r="S2" s="15">
        <v>0.95</v>
      </c>
    </row>
    <row r="3" spans="1:19" x14ac:dyDescent="0.3">
      <c r="A3" s="1" t="s">
        <v>1</v>
      </c>
      <c r="B3" s="16">
        <f>('LC Women'!B3)*S3</f>
        <v>65.236499999999992</v>
      </c>
      <c r="C3" s="16">
        <f>('LC Women'!C3)*S3</f>
        <v>54.311500000000002</v>
      </c>
      <c r="D3" s="16">
        <f>('LC Women'!D3)*S3</f>
        <v>53.750999999999998</v>
      </c>
      <c r="E3" s="16">
        <f>('LC Women'!E3)*S3</f>
        <v>54.472999999999999</v>
      </c>
      <c r="F3" s="29">
        <f>('LC Women'!F3)</f>
        <v>58.41</v>
      </c>
      <c r="G3" s="29">
        <f>('LC Women'!G3)</f>
        <v>65.14</v>
      </c>
      <c r="H3" s="29">
        <f>('LC Women'!H3)</f>
        <v>59.17</v>
      </c>
      <c r="I3" s="29">
        <f>('LC Women'!I3)</f>
        <v>60.91</v>
      </c>
      <c r="J3" s="16">
        <f>('LC Women'!J3)*S3</f>
        <v>60.476999999999997</v>
      </c>
      <c r="K3" s="29">
        <f>('LC Women'!K3)</f>
        <v>68.03</v>
      </c>
      <c r="L3" s="16">
        <f>('LC Women'!L3)*S3</f>
        <v>67.83</v>
      </c>
      <c r="M3" s="29">
        <f>('LC Women'!M3)</f>
        <v>76.650000000000006</v>
      </c>
      <c r="N3" s="16">
        <f>('LC Women'!N3)*S3</f>
        <v>81.149000000000001</v>
      </c>
      <c r="O3" s="29">
        <f>('LC Women'!O3)</f>
        <v>90.07</v>
      </c>
      <c r="P3" s="16">
        <f>('LC Women'!P3)*S3</f>
        <v>110.6845</v>
      </c>
      <c r="Q3" s="16">
        <f>('LC Women'!Q3)*S3</f>
        <v>104.956</v>
      </c>
      <c r="S3" s="15">
        <v>0.95</v>
      </c>
    </row>
    <row r="4" spans="1:19" x14ac:dyDescent="0.3">
      <c r="A4" s="1" t="s">
        <v>2</v>
      </c>
      <c r="B4" s="16">
        <f>('LC Women'!B4)*S4</f>
        <v>143.14599999999999</v>
      </c>
      <c r="C4" s="16">
        <f>('LC Women'!C4)*S4</f>
        <v>118.408</v>
      </c>
      <c r="D4" s="29">
        <f>('LC Women'!D4)</f>
        <v>122.09</v>
      </c>
      <c r="E4" s="16">
        <f>('LC Women'!E4)*S4</f>
        <v>121.258</v>
      </c>
      <c r="F4" s="16">
        <f>('LC Women'!F4)*S4</f>
        <v>124.4405</v>
      </c>
      <c r="G4" s="16">
        <f>('LC Women'!G4)*S4</f>
        <v>138.5385</v>
      </c>
      <c r="H4" s="16">
        <f>('LC Women'!H4)*S4</f>
        <v>122.20799999999998</v>
      </c>
      <c r="I4" s="16">
        <f>('LC Women'!I4)*S4</f>
        <v>123.386</v>
      </c>
      <c r="J4" s="16">
        <f>('LC Women'!J4)*S4</f>
        <v>129.238</v>
      </c>
      <c r="K4" s="16">
        <f>('LC Women'!K4)*S4</f>
        <v>139.11799999999999</v>
      </c>
      <c r="L4" s="16">
        <f>('LC Women'!L4)*S4</f>
        <v>147.3355</v>
      </c>
      <c r="M4" s="29">
        <f>('LC Women'!M4)</f>
        <v>164.61</v>
      </c>
      <c r="N4" s="16">
        <f>('LC Women'!N4)*S4</f>
        <v>169.05249999999998</v>
      </c>
      <c r="O4" s="16">
        <f>('LC Women'!O4)*S4</f>
        <v>194.30349999999999</v>
      </c>
      <c r="P4" s="16">
        <f>('LC Women'!P4)*S4</f>
        <v>272.745</v>
      </c>
      <c r="Q4" s="16">
        <f>('LC Women'!Q4)*S4</f>
        <v>227.06899999999999</v>
      </c>
      <c r="S4" s="15">
        <v>0.95</v>
      </c>
    </row>
    <row r="5" spans="1:19" x14ac:dyDescent="0.3">
      <c r="A5" s="1" t="s">
        <v>3</v>
      </c>
      <c r="B5" s="16">
        <f>('LC Women'!B5)*S5</f>
        <v>318.18349999999998</v>
      </c>
      <c r="C5" s="16">
        <f>('LC Women'!C5)*S5</f>
        <v>252.64299999999997</v>
      </c>
      <c r="D5" s="16">
        <f>('LC Women'!D5)*S5</f>
        <v>253.72599999999997</v>
      </c>
      <c r="E5" s="29">
        <f>('LC Women'!E5)</f>
        <v>259.58999999999997</v>
      </c>
      <c r="F5" s="16">
        <f>('LC Women'!F5)*S5</f>
        <v>251.08500000000001</v>
      </c>
      <c r="G5" s="29">
        <f>('LC Women'!G5)</f>
        <v>304.74</v>
      </c>
      <c r="H5" s="29">
        <f>('LC Women'!H5)</f>
        <v>269.27</v>
      </c>
      <c r="I5" s="29">
        <f>('LC Women'!I5)</f>
        <v>263.81</v>
      </c>
      <c r="J5" s="29">
        <f>('LC Women'!J5)</f>
        <v>280.33</v>
      </c>
      <c r="K5" s="29">
        <f>('LC Women'!K5)</f>
        <v>299.02</v>
      </c>
      <c r="L5" s="29">
        <f>('LC Women'!L5)</f>
        <v>314.69</v>
      </c>
      <c r="M5" s="12">
        <f>('LC Women'!M5)</f>
        <v>0</v>
      </c>
      <c r="N5" s="12">
        <f>('LC Women'!N5)</f>
        <v>0</v>
      </c>
      <c r="O5" s="12">
        <f>('LC Women'!O5)</f>
        <v>0</v>
      </c>
      <c r="P5" s="12">
        <f>('LC Women'!P5)</f>
        <v>0</v>
      </c>
      <c r="Q5" s="12">
        <f>('LC Women'!Q5)</f>
        <v>0</v>
      </c>
      <c r="S5" s="15">
        <v>0.95</v>
      </c>
    </row>
    <row r="6" spans="1:19" x14ac:dyDescent="0.3">
      <c r="A6" s="1" t="s">
        <v>6</v>
      </c>
      <c r="B6" s="16">
        <f>('LC Women'!B6)*S6</f>
        <v>35.833999999999996</v>
      </c>
      <c r="C6" s="16">
        <f>('LC Women'!C6)*S6</f>
        <v>27.872999999999998</v>
      </c>
      <c r="D6" s="16">
        <f>('LC Women'!D6)*S6</f>
        <v>28.775499999999997</v>
      </c>
      <c r="E6" s="16">
        <f>('LC Women'!E6)*S6</f>
        <v>29.183999999999997</v>
      </c>
      <c r="F6" s="16">
        <f>('LC Women'!F6)*S6</f>
        <v>30.029499999999999</v>
      </c>
      <c r="G6" s="16">
        <f>('LC Women'!G6)*S6</f>
        <v>34.665500000000002</v>
      </c>
      <c r="H6" s="16">
        <f>('LC Women'!H6)*S6</f>
        <v>30.086500000000001</v>
      </c>
      <c r="I6" s="16">
        <f>('LC Women'!I6)*S6</f>
        <v>31.121999999999996</v>
      </c>
      <c r="J6" s="16">
        <f>('LC Women'!J6)*S6</f>
        <v>33.6205</v>
      </c>
      <c r="K6" s="16">
        <f>('LC Women'!K6)*S6</f>
        <v>36.1</v>
      </c>
      <c r="L6" s="16">
        <f>('LC Women'!L6)*S6</f>
        <v>36.261499999999998</v>
      </c>
      <c r="M6" s="29">
        <f>('LC Women'!M6)</f>
        <v>38.68</v>
      </c>
      <c r="N6" s="29">
        <f>('LC Women'!N6)</f>
        <v>46.51</v>
      </c>
      <c r="O6" s="29">
        <f>('LC Women'!O6)</f>
        <v>48.49</v>
      </c>
      <c r="P6" s="29">
        <f>('LC Women'!P6)</f>
        <v>59.38</v>
      </c>
      <c r="Q6" s="16">
        <f>('LC Women'!Q6)*S6</f>
        <v>63.203499999999998</v>
      </c>
      <c r="S6" s="15">
        <v>0.95</v>
      </c>
    </row>
    <row r="7" spans="1:19" x14ac:dyDescent="0.3">
      <c r="A7" s="1" t="s">
        <v>7</v>
      </c>
      <c r="B7" s="16">
        <f>('LC Women'!B7)*S7</f>
        <v>80.417500000000004</v>
      </c>
      <c r="C7" s="16">
        <f>('LC Women'!C7)*S7</f>
        <v>59.479499999999994</v>
      </c>
      <c r="D7" s="29">
        <f>('LC Women'!D7)</f>
        <v>64.05</v>
      </c>
      <c r="E7" s="29">
        <f>('LC Women'!E7)</f>
        <v>65.760000000000005</v>
      </c>
      <c r="F7" s="29">
        <f>('LC Women'!F7)</f>
        <v>66.06</v>
      </c>
      <c r="G7" s="29">
        <f>('LC Women'!G7)</f>
        <v>77.959999999999994</v>
      </c>
      <c r="H7" s="29">
        <f>('LC Women'!H7)</f>
        <v>65.86</v>
      </c>
      <c r="I7" s="29">
        <f>('LC Women'!I7)</f>
        <v>67.66</v>
      </c>
      <c r="J7" s="29">
        <f>('LC Women'!J7)</f>
        <v>68.260000000000005</v>
      </c>
      <c r="K7" s="29">
        <f>('LC Women'!K7)</f>
        <v>80.13</v>
      </c>
      <c r="L7" s="29">
        <f>('LC Women'!L7)</f>
        <v>81.430000000000007</v>
      </c>
      <c r="M7" s="16">
        <f>('LC Women'!M7)*S7</f>
        <v>88.264499999999998</v>
      </c>
      <c r="N7" s="16">
        <f>('LC Women'!N7)*S7</f>
        <v>98.714499999999987</v>
      </c>
      <c r="O7" s="16">
        <f>('LC Women'!O7)*S7</f>
        <v>99.692999999999998</v>
      </c>
      <c r="P7" s="29">
        <f>('LC Women'!P7)</f>
        <v>127.09</v>
      </c>
      <c r="Q7" s="16">
        <f>('LC Women'!Q7)*S7</f>
        <v>138.3485</v>
      </c>
      <c r="S7" s="15">
        <v>0.95</v>
      </c>
    </row>
    <row r="8" spans="1:19" x14ac:dyDescent="0.3">
      <c r="A8" s="1" t="s">
        <v>8</v>
      </c>
      <c r="B8" s="5">
        <f>('LC Women'!B8)</f>
        <v>190.26896431873251</v>
      </c>
      <c r="C8" s="5">
        <f>('LC Women'!C8)</f>
        <v>137.15</v>
      </c>
      <c r="D8" s="5">
        <f>('LC Women'!D8)</f>
        <v>144.65</v>
      </c>
      <c r="E8" s="5">
        <f>('LC Women'!E8)</f>
        <v>152.72</v>
      </c>
      <c r="F8" s="5">
        <f>('LC Women'!F8)</f>
        <v>151.13</v>
      </c>
      <c r="G8" s="5">
        <f>('LC Women'!G8)</f>
        <v>170.88</v>
      </c>
      <c r="H8" s="5">
        <f>('LC Women'!H8)</f>
        <v>143.91999999999999</v>
      </c>
      <c r="I8" s="5">
        <f>('LC Women'!I8)</f>
        <v>148.29</v>
      </c>
      <c r="J8" s="5">
        <f>('LC Women'!J8)</f>
        <v>165.97</v>
      </c>
      <c r="K8" s="5">
        <f>('LC Women'!K8)</f>
        <v>175.66</v>
      </c>
      <c r="L8" s="5">
        <f>('LC Women'!L8)</f>
        <v>181.23</v>
      </c>
      <c r="M8" s="12">
        <f>('LC Women'!M8)</f>
        <v>0</v>
      </c>
      <c r="N8" s="12">
        <f>('LC Women'!N8)</f>
        <v>0</v>
      </c>
      <c r="O8" s="12">
        <f>('LC Women'!O8)</f>
        <v>0</v>
      </c>
      <c r="P8" s="11">
        <f>('LC Women'!P8)</f>
        <v>0</v>
      </c>
      <c r="Q8" s="12">
        <f>('LC Women'!Q8)</f>
        <v>0</v>
      </c>
      <c r="S8" s="15">
        <v>0.95</v>
      </c>
    </row>
    <row r="9" spans="1:19" x14ac:dyDescent="0.3">
      <c r="A9" s="1" t="s">
        <v>4</v>
      </c>
      <c r="B9" s="16">
        <f>('LC Women'!B9)*S9</f>
        <v>37.334999999999994</v>
      </c>
      <c r="C9" s="16">
        <f>('LC Women'!C9)*S9</f>
        <v>30.59</v>
      </c>
      <c r="D9" s="16">
        <f>('LC Women'!D9)*S9</f>
        <v>31.397499999999997</v>
      </c>
      <c r="E9" s="16">
        <f>('LC Women'!E9)*S9</f>
        <v>32.262</v>
      </c>
      <c r="F9" s="16">
        <f>('LC Women'!F9)*S9</f>
        <v>33.316499999999998</v>
      </c>
      <c r="G9" s="16">
        <f>('LC Women'!G9)*S9</f>
        <v>36.119</v>
      </c>
      <c r="H9" s="12">
        <f>('LC Women'!H9)</f>
        <v>0</v>
      </c>
      <c r="I9" s="16">
        <f>('LC Women'!I9)*S9</f>
        <v>31.900999999999996</v>
      </c>
      <c r="J9" s="16">
        <f>('LC Women'!J9)*S9</f>
        <v>34.551499999999997</v>
      </c>
      <c r="K9" s="16">
        <f>('LC Women'!K9)*S9</f>
        <v>38.750499999999995</v>
      </c>
      <c r="L9" s="16">
        <f>('LC Women'!L9)*S9</f>
        <v>40.907000000000004</v>
      </c>
      <c r="M9" s="16">
        <f>('LC Women'!M9)*S9</f>
        <v>41.305999999999997</v>
      </c>
      <c r="N9" s="16">
        <f>('LC Women'!N9)*S9</f>
        <v>45.647499999999994</v>
      </c>
      <c r="O9" s="29">
        <f>('LC Women'!O9)</f>
        <v>52.65</v>
      </c>
      <c r="P9" s="16">
        <f>('LC Women'!P9)*S9</f>
        <v>63.108500000000006</v>
      </c>
      <c r="Q9" s="16">
        <f>('LC Women'!Q9)*S9</f>
        <v>77.044999999999987</v>
      </c>
      <c r="S9" s="15">
        <v>0.95</v>
      </c>
    </row>
    <row r="10" spans="1:19" x14ac:dyDescent="0.3">
      <c r="A10" s="1" t="s">
        <v>5</v>
      </c>
      <c r="B10" s="16">
        <f>('LC Women'!B10)*S10</f>
        <v>83.552499999999995</v>
      </c>
      <c r="C10" s="16">
        <f>('LC Women'!C10)*S10</f>
        <v>67.953499999999991</v>
      </c>
      <c r="D10" s="29">
        <f>('LC Women'!D10)</f>
        <v>72.61</v>
      </c>
      <c r="E10" s="29">
        <f>('LC Women'!E10)</f>
        <v>69.569999999999993</v>
      </c>
      <c r="F10" s="29">
        <f>('LC Women'!F10)</f>
        <v>76.099999999999994</v>
      </c>
      <c r="G10" s="29">
        <f>('LC Women'!G10)</f>
        <v>83.02</v>
      </c>
      <c r="H10" s="12">
        <f>('LC Women'!H10)</f>
        <v>0</v>
      </c>
      <c r="I10" s="29">
        <f>('LC Women'!I10)</f>
        <v>72.42</v>
      </c>
      <c r="J10" s="29">
        <f>('LC Women'!J10)</f>
        <v>77.17</v>
      </c>
      <c r="K10" s="29">
        <f>('LC Women'!K10)</f>
        <v>88.13</v>
      </c>
      <c r="L10" s="29">
        <f>('LC Women'!L10)</f>
        <v>93.63</v>
      </c>
      <c r="M10" s="29">
        <f>('LC Women'!M10)</f>
        <v>93.85</v>
      </c>
      <c r="N10" s="29">
        <f>('LC Women'!N10)</f>
        <v>103.87</v>
      </c>
      <c r="O10" s="16">
        <f>('LC Women'!O10)*S10</f>
        <v>123.1675</v>
      </c>
      <c r="P10" s="16">
        <f>('LC Women'!P10)*S10</f>
        <v>156.76900000000001</v>
      </c>
      <c r="Q10" s="16">
        <f>('LC Women'!Q10)*S10</f>
        <v>189.81950000000001</v>
      </c>
      <c r="S10" s="15">
        <v>0.95</v>
      </c>
    </row>
    <row r="11" spans="1:19" x14ac:dyDescent="0.3">
      <c r="A11" s="1" t="s">
        <v>9</v>
      </c>
      <c r="B11" s="5">
        <f>('LC Women'!B11)</f>
        <v>197.59052946349527</v>
      </c>
      <c r="C11" s="5">
        <f>('LC Women'!C11)</f>
        <v>155.65</v>
      </c>
      <c r="D11" s="5">
        <f>('LC Women'!D11)</f>
        <v>162.44999999999999</v>
      </c>
      <c r="E11" s="5">
        <f>('LC Women'!E11)</f>
        <v>171.36</v>
      </c>
      <c r="F11" s="5">
        <f>('LC Women'!F11)</f>
        <v>166.24</v>
      </c>
      <c r="G11" s="5">
        <f>('LC Women'!G11)</f>
        <v>186.69</v>
      </c>
      <c r="H11" s="12">
        <f>('LC Women'!H11)</f>
        <v>0</v>
      </c>
      <c r="I11" s="5">
        <f>('LC Women'!I11)</f>
        <v>167.65</v>
      </c>
      <c r="J11" s="5">
        <f>('LC Women'!J11)</f>
        <v>173.89</v>
      </c>
      <c r="K11" s="5">
        <f>('LC Women'!K11)</f>
        <v>192.72</v>
      </c>
      <c r="L11" s="5">
        <f>('LC Women'!L11)</f>
        <v>216.37</v>
      </c>
      <c r="M11" s="5">
        <f>('LC Women'!M11)</f>
        <v>203.12</v>
      </c>
      <c r="N11" s="5">
        <f>('LC Women'!N11)</f>
        <v>225.7</v>
      </c>
      <c r="O11" s="12">
        <f>('LC Women'!O11)</f>
        <v>0</v>
      </c>
      <c r="P11" s="12">
        <f>('LC Women'!P11)</f>
        <v>0</v>
      </c>
      <c r="Q11" s="12">
        <f>('LC Women'!Q11)</f>
        <v>0</v>
      </c>
      <c r="S11" s="15">
        <v>0.95</v>
      </c>
    </row>
    <row r="12" spans="1:19" x14ac:dyDescent="0.3">
      <c r="A12" s="1" t="s">
        <v>10</v>
      </c>
      <c r="B12" s="16">
        <f>('LC Women'!B12)*S12</f>
        <v>31.967499999999998</v>
      </c>
      <c r="C12" s="16">
        <f>('LC Women'!C12)*S12</f>
        <v>26.866</v>
      </c>
      <c r="D12" s="16">
        <f>('LC Women'!D12)*S12</f>
        <v>29.212499999999999</v>
      </c>
      <c r="E12" s="16">
        <f>('LC Women'!E12)*S12</f>
        <v>26.581</v>
      </c>
      <c r="F12" s="16">
        <f>('LC Women'!F12)*S12</f>
        <v>28.271999999999998</v>
      </c>
      <c r="G12" s="16">
        <f>('LC Women'!G12)*S12</f>
        <v>31.274000000000001</v>
      </c>
      <c r="H12" s="16">
        <f>('LC Women'!H12)*S12</f>
        <v>26.960999999999999</v>
      </c>
      <c r="I12" s="16">
        <f>('LC Women'!I12)*S12</f>
        <v>29.411999999999999</v>
      </c>
      <c r="J12" s="16">
        <f>('LC Women'!J12)*S12</f>
        <v>30.523500000000002</v>
      </c>
      <c r="K12" s="29">
        <f>('LC Women'!K12)</f>
        <v>33.81</v>
      </c>
      <c r="L12" s="29">
        <f>('LC Women'!L12)</f>
        <v>35.22</v>
      </c>
      <c r="M12" s="29">
        <f>('LC Women'!M12)</f>
        <v>40.51</v>
      </c>
      <c r="N12" s="16">
        <f>('LC Women'!N12)*S12</f>
        <v>44.117999999999995</v>
      </c>
      <c r="O12" s="16">
        <f>('LC Women'!O12)*S12</f>
        <v>53.199999999999996</v>
      </c>
      <c r="P12" s="16">
        <f>('LC Women'!P12)*S12</f>
        <v>55.356499999999997</v>
      </c>
      <c r="Q12" s="16">
        <f>('LC Women'!Q12)*S12</f>
        <v>48.573500000000003</v>
      </c>
      <c r="S12" s="15">
        <v>0.95</v>
      </c>
    </row>
    <row r="13" spans="1:19" x14ac:dyDescent="0.3">
      <c r="A13" s="1" t="s">
        <v>11</v>
      </c>
      <c r="B13" s="16">
        <f>('LC Women'!B13)*S13</f>
        <v>72.092260580438875</v>
      </c>
      <c r="C13" s="16">
        <f>('LC Women'!C13)*S13</f>
        <v>60.505499999999998</v>
      </c>
      <c r="D13" s="29">
        <f>('LC Women'!D13)</f>
        <v>64.13</v>
      </c>
      <c r="E13" s="29">
        <f>('LC Women'!E13)</f>
        <v>62.22</v>
      </c>
      <c r="F13" s="16">
        <f>('LC Women'!F13)*S13</f>
        <v>59.954499999999996</v>
      </c>
      <c r="G13" s="16">
        <f>('LC Women'!G13)*S13</f>
        <v>71.411500000000004</v>
      </c>
      <c r="H13" s="29">
        <f>('LC Women'!H13)</f>
        <v>62.6</v>
      </c>
      <c r="I13" s="29">
        <f>('LC Women'!I13)</f>
        <v>66.739999999999995</v>
      </c>
      <c r="J13" s="29">
        <f>('LC Women'!J13)</f>
        <v>68.2</v>
      </c>
      <c r="K13" s="16">
        <f>('LC Women'!K13)*S13</f>
        <v>74.717500000000001</v>
      </c>
      <c r="L13" s="16">
        <f>('LC Women'!L13)*S13</f>
        <v>81.984999999999999</v>
      </c>
      <c r="M13" s="16">
        <f>('LC Women'!M13)*S13</f>
        <v>99.322499999999991</v>
      </c>
      <c r="N13" s="12">
        <f>('LC Women'!N13)</f>
        <v>0</v>
      </c>
      <c r="O13" s="12">
        <f>('LC Women'!O13)</f>
        <v>0</v>
      </c>
      <c r="P13" s="12">
        <f>('LC Women'!P13)</f>
        <v>0</v>
      </c>
      <c r="Q13" s="12">
        <f>('LC Women'!Q13)</f>
        <v>0</v>
      </c>
      <c r="S13" s="15">
        <v>0.95</v>
      </c>
    </row>
    <row r="14" spans="1:19" x14ac:dyDescent="0.3">
      <c r="A14" s="1" t="s">
        <v>12</v>
      </c>
      <c r="B14" s="5">
        <f>('LC Women'!B14)</f>
        <v>179.78912448399814</v>
      </c>
      <c r="C14" s="5">
        <f>('LC Women'!C14)</f>
        <v>140.03</v>
      </c>
      <c r="D14" s="5">
        <f>('LC Women'!D14)</f>
        <v>159.15</v>
      </c>
      <c r="E14" s="5">
        <f>('LC Women'!E14)</f>
        <v>144.07</v>
      </c>
      <c r="F14" s="5">
        <f>('LC Women'!F14)</f>
        <v>166.53</v>
      </c>
      <c r="G14" s="5">
        <f>('LC Women'!G14)</f>
        <v>170.93</v>
      </c>
      <c r="H14" s="5">
        <f>('LC Women'!H14)</f>
        <v>154.01</v>
      </c>
      <c r="I14" s="5">
        <f>('LC Women'!I14)</f>
        <v>152.84</v>
      </c>
      <c r="J14" s="5">
        <f>('LC Women'!J14)</f>
        <v>156.5</v>
      </c>
      <c r="K14" s="12">
        <f>('LC Women'!K14)</f>
        <v>0</v>
      </c>
      <c r="L14" s="12">
        <f>('LC Women'!L14)</f>
        <v>0</v>
      </c>
      <c r="M14" s="12">
        <f>('LC Women'!M14)</f>
        <v>0</v>
      </c>
      <c r="N14" s="12">
        <f>('LC Women'!N14)</f>
        <v>0</v>
      </c>
      <c r="O14" s="12">
        <f>('LC Women'!O14)</f>
        <v>0</v>
      </c>
      <c r="P14" s="12">
        <f>('LC Women'!P14)</f>
        <v>0</v>
      </c>
      <c r="Q14" s="12">
        <f>('LC Women'!Q14)</f>
        <v>0</v>
      </c>
      <c r="S14" s="15">
        <v>0.95</v>
      </c>
    </row>
    <row r="15" spans="1:19" x14ac:dyDescent="0.3">
      <c r="A15" s="1" t="s">
        <v>13</v>
      </c>
      <c r="B15" s="11">
        <f>('LC Women'!B15)</f>
        <v>0</v>
      </c>
      <c r="C15" s="12">
        <f>('LC Women'!C15)</f>
        <v>0</v>
      </c>
      <c r="D15" s="12">
        <f>('LC Women'!D15)</f>
        <v>0</v>
      </c>
      <c r="E15" s="12">
        <f>('LC Women'!E15)</f>
        <v>0</v>
      </c>
      <c r="F15" s="12">
        <f>('LC Women'!F15)</f>
        <v>0</v>
      </c>
      <c r="G15" s="12">
        <f>('LC Women'!G15)</f>
        <v>0</v>
      </c>
      <c r="H15" s="12">
        <f>('LC Women'!H15)</f>
        <v>0</v>
      </c>
      <c r="I15" s="12">
        <f>('LC Women'!I15)</f>
        <v>0</v>
      </c>
      <c r="J15" s="12">
        <f>('LC Women'!J15)</f>
        <v>0</v>
      </c>
      <c r="K15" s="12">
        <f>('LC Women'!K15)</f>
        <v>0</v>
      </c>
      <c r="L15" s="12">
        <f>('LC Women'!L15)</f>
        <v>0</v>
      </c>
      <c r="M15" s="12">
        <f>('LC Women'!M15)</f>
        <v>0</v>
      </c>
      <c r="N15" s="29">
        <f>('LC Women'!N15)</f>
        <v>161.52000000000001</v>
      </c>
      <c r="O15" s="16">
        <f>('LC Women'!O15)*S15</f>
        <v>165.43299999999999</v>
      </c>
      <c r="P15" s="16">
        <f>('LC Women'!P15)*S15</f>
        <v>281.89350000000002</v>
      </c>
      <c r="Q15" s="16">
        <f>('LC Women'!Q15)*S15</f>
        <v>214.548</v>
      </c>
      <c r="S15" s="15">
        <v>0.95</v>
      </c>
    </row>
    <row r="16" spans="1:19" x14ac:dyDescent="0.3">
      <c r="A16" s="1" t="s">
        <v>14</v>
      </c>
      <c r="B16" s="16">
        <f>('LC Women'!B16)*S16</f>
        <v>159.26749999999998</v>
      </c>
      <c r="C16" s="16">
        <f>('LC Women'!C16)*S16</f>
        <v>132.38249999999999</v>
      </c>
      <c r="D16" s="29">
        <f>('LC Women'!D16)</f>
        <v>138.37</v>
      </c>
      <c r="E16" s="29">
        <f>('LC Women'!E16)</f>
        <v>141.82</v>
      </c>
      <c r="F16" s="16">
        <f>('LC Women'!F16)*S16</f>
        <v>137.61700000000002</v>
      </c>
      <c r="G16" s="29">
        <f>('LC Women'!G16)</f>
        <v>166.58</v>
      </c>
      <c r="H16" s="29">
        <f>('LC Women'!H16)</f>
        <v>144.9</v>
      </c>
      <c r="I16" s="29">
        <f>('LC Women'!I16)</f>
        <v>147.83000000000001</v>
      </c>
      <c r="J16" s="29">
        <f>('LC Women'!J16)</f>
        <v>156</v>
      </c>
      <c r="K16" s="29">
        <f>('LC Women'!K16)</f>
        <v>168.43</v>
      </c>
      <c r="L16" s="29">
        <f>('LC Women'!L16)</f>
        <v>179.6</v>
      </c>
      <c r="M16" s="29">
        <f>('LC Women'!M16)</f>
        <v>193.43</v>
      </c>
      <c r="N16" s="16">
        <f>('LC Women'!N16)*S16</f>
        <v>280.90549999999996</v>
      </c>
      <c r="O16" s="16">
        <f>('LC Women'!O16)*S16</f>
        <v>281.66550000000001</v>
      </c>
      <c r="P16" s="11">
        <f>('LC Women'!P16)</f>
        <v>0</v>
      </c>
      <c r="Q16" s="11">
        <f>('LC Women'!Q16)</f>
        <v>0</v>
      </c>
      <c r="S16" s="15">
        <v>0.95</v>
      </c>
    </row>
    <row r="17" spans="1:19" x14ac:dyDescent="0.3">
      <c r="A17" s="1" t="s">
        <v>15</v>
      </c>
      <c r="B17" s="6">
        <f>('LC Women'!B17)</f>
        <v>370.91287559248553</v>
      </c>
      <c r="C17" s="5">
        <f>('LC Women'!C17)</f>
        <v>304.07</v>
      </c>
      <c r="D17" s="5">
        <f>('LC Women'!D17)</f>
        <v>313.91000000000003</v>
      </c>
      <c r="E17" s="5">
        <f>('LC Women'!E17)</f>
        <v>308.86</v>
      </c>
      <c r="F17" s="5">
        <f>('LC Women'!F17)</f>
        <v>329.62</v>
      </c>
      <c r="G17" s="5">
        <f>('LC Women'!G17)</f>
        <v>366.35</v>
      </c>
      <c r="H17" s="5">
        <f>('LC Women'!H17)</f>
        <v>323.67</v>
      </c>
      <c r="I17" s="5">
        <f>('LC Women'!I17)</f>
        <v>323.91000000000003</v>
      </c>
      <c r="J17" s="5">
        <f>('LC Women'!J17)</f>
        <v>338.73</v>
      </c>
      <c r="K17" s="12">
        <f>('LC Women'!K17)</f>
        <v>0</v>
      </c>
      <c r="L17" s="12">
        <f>('LC Women'!L17)</f>
        <v>0</v>
      </c>
      <c r="M17" s="11">
        <f>('LC Women'!M17)</f>
        <v>0</v>
      </c>
      <c r="N17" s="12">
        <f>('LC Women'!N17)</f>
        <v>0</v>
      </c>
      <c r="O17" s="11">
        <f>('LC Women'!O17)</f>
        <v>0</v>
      </c>
      <c r="P17" s="11">
        <f>('LC Women'!P17)</f>
        <v>0</v>
      </c>
      <c r="Q17" s="11">
        <f>('LC Women'!Q17)</f>
        <v>0</v>
      </c>
      <c r="S17" s="15">
        <v>0.95</v>
      </c>
    </row>
    <row r="18" spans="1:19" x14ac:dyDescent="0.3">
      <c r="C18" s="4"/>
      <c r="D18" s="4"/>
      <c r="E18" s="4"/>
      <c r="F18" s="4"/>
      <c r="G18" s="4"/>
      <c r="H18" s="4"/>
      <c r="I18" s="4"/>
      <c r="J18" s="4"/>
    </row>
    <row r="20" spans="1:19" x14ac:dyDescent="0.3">
      <c r="B20" s="27" t="s">
        <v>33</v>
      </c>
      <c r="D20" s="13" t="s">
        <v>34</v>
      </c>
    </row>
    <row r="23" spans="1:19" x14ac:dyDescent="0.3">
      <c r="F23" s="1"/>
    </row>
    <row r="26" spans="1:19" x14ac:dyDescent="0.3">
      <c r="D2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2"/>
  <sheetViews>
    <sheetView zoomScaleNormal="100" workbookViewId="0">
      <selection sqref="A1:Q18"/>
    </sheetView>
  </sheetViews>
  <sheetFormatPr defaultColWidth="9.1796875" defaultRowHeight="14" x14ac:dyDescent="0.35"/>
  <cols>
    <col min="1" max="1" width="17.81640625" style="9" customWidth="1"/>
    <col min="2" max="16384" width="9.1796875" style="9"/>
  </cols>
  <sheetData>
    <row r="1" spans="1:17" x14ac:dyDescent="0.35"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22</v>
      </c>
      <c r="I1" s="8" t="s">
        <v>23</v>
      </c>
      <c r="J1" s="8" t="s">
        <v>24</v>
      </c>
      <c r="K1" s="8" t="s">
        <v>25</v>
      </c>
      <c r="L1" s="8" t="s">
        <v>26</v>
      </c>
      <c r="M1" s="8" t="s">
        <v>27</v>
      </c>
      <c r="N1" s="8" t="s">
        <v>28</v>
      </c>
      <c r="O1" s="8" t="s">
        <v>29</v>
      </c>
      <c r="P1" s="8" t="s">
        <v>30</v>
      </c>
      <c r="Q1" s="8" t="s">
        <v>31</v>
      </c>
    </row>
    <row r="2" spans="1:17" x14ac:dyDescent="0.35">
      <c r="A2" s="9" t="s">
        <v>0</v>
      </c>
      <c r="B2" s="5">
        <v>27.25</v>
      </c>
      <c r="C2" s="5">
        <v>23.47</v>
      </c>
      <c r="D2" s="5">
        <v>24.59</v>
      </c>
      <c r="E2" s="34">
        <v>23.85</v>
      </c>
      <c r="F2" s="34">
        <v>23.86</v>
      </c>
      <c r="G2" s="5">
        <v>27.7</v>
      </c>
      <c r="H2" s="34">
        <v>22.44</v>
      </c>
      <c r="I2" s="34">
        <v>24.38</v>
      </c>
      <c r="J2" s="34">
        <v>26.09</v>
      </c>
      <c r="K2" s="34">
        <v>27.28</v>
      </c>
      <c r="L2" s="5">
        <v>30.1</v>
      </c>
      <c r="M2" s="34">
        <v>32.01</v>
      </c>
      <c r="N2" s="34">
        <v>38.26</v>
      </c>
      <c r="O2" s="34">
        <v>49.74</v>
      </c>
      <c r="P2" s="34">
        <v>60.39</v>
      </c>
      <c r="Q2" s="34">
        <v>95.58</v>
      </c>
    </row>
    <row r="3" spans="1:17" x14ac:dyDescent="0.35">
      <c r="A3" s="9" t="s">
        <v>1</v>
      </c>
      <c r="B3" s="5">
        <v>59.63</v>
      </c>
      <c r="C3" s="5">
        <v>51.22</v>
      </c>
      <c r="D3" s="18">
        <v>52.08</v>
      </c>
      <c r="E3" s="34">
        <v>53.5</v>
      </c>
      <c r="F3" s="34">
        <v>51.99</v>
      </c>
      <c r="G3" s="34">
        <v>60.65</v>
      </c>
      <c r="H3" s="5">
        <v>48.7</v>
      </c>
      <c r="I3" s="34">
        <v>52.77</v>
      </c>
      <c r="J3" s="34">
        <v>57.21</v>
      </c>
      <c r="K3" s="34">
        <v>60.37</v>
      </c>
      <c r="L3" s="34">
        <v>63.93</v>
      </c>
      <c r="M3" s="34">
        <v>68.17</v>
      </c>
      <c r="N3" s="34">
        <v>82.98</v>
      </c>
      <c r="O3" s="34">
        <v>102.83</v>
      </c>
      <c r="P3" s="34">
        <v>138.15</v>
      </c>
      <c r="Q3" s="34">
        <v>238.33</v>
      </c>
    </row>
    <row r="4" spans="1:17" x14ac:dyDescent="0.35">
      <c r="A4" s="9" t="s">
        <v>2</v>
      </c>
      <c r="B4" s="5">
        <v>139.77000000000001</v>
      </c>
      <c r="C4" s="5">
        <v>109.54</v>
      </c>
      <c r="D4" s="5">
        <v>115.11</v>
      </c>
      <c r="E4" s="34">
        <v>119.92</v>
      </c>
      <c r="F4" s="34">
        <v>123.34</v>
      </c>
      <c r="G4" s="34">
        <v>136.13</v>
      </c>
      <c r="H4" s="34">
        <v>112.83</v>
      </c>
      <c r="I4" s="34">
        <v>123.87</v>
      </c>
      <c r="J4" s="34">
        <v>126.09</v>
      </c>
      <c r="K4" s="34">
        <v>136.94</v>
      </c>
      <c r="L4" s="34">
        <v>136.94999999999999</v>
      </c>
      <c r="M4" s="34">
        <v>149.85</v>
      </c>
      <c r="N4" s="34">
        <v>179.08</v>
      </c>
      <c r="O4" s="34">
        <v>241.66</v>
      </c>
      <c r="P4" s="34">
        <v>285.73</v>
      </c>
      <c r="Q4" s="5">
        <v>299.22000000000003</v>
      </c>
    </row>
    <row r="5" spans="1:17" x14ac:dyDescent="0.35">
      <c r="A5" s="9" t="s">
        <v>3</v>
      </c>
      <c r="B5" s="5">
        <v>298.24</v>
      </c>
      <c r="C5" s="5">
        <v>235.67999999999998</v>
      </c>
      <c r="D5" s="18">
        <v>244.43</v>
      </c>
      <c r="E5" s="5">
        <v>247.82</v>
      </c>
      <c r="F5" s="5">
        <v>246.42</v>
      </c>
      <c r="G5" s="5">
        <v>284.52999999999997</v>
      </c>
      <c r="H5" s="5">
        <v>234.57</v>
      </c>
      <c r="I5" s="5">
        <v>246.26</v>
      </c>
      <c r="J5" s="5">
        <v>260.18</v>
      </c>
      <c r="K5" s="5">
        <v>272.38</v>
      </c>
      <c r="L5" s="5">
        <v>282.64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</row>
    <row r="6" spans="1:17" x14ac:dyDescent="0.35">
      <c r="A6" s="9" t="s">
        <v>6</v>
      </c>
      <c r="B6" s="5">
        <v>31.23</v>
      </c>
      <c r="C6" s="5">
        <v>26.05</v>
      </c>
      <c r="D6" s="5">
        <v>28.71</v>
      </c>
      <c r="E6" s="5">
        <v>27.3</v>
      </c>
      <c r="F6" s="5">
        <v>28.25</v>
      </c>
      <c r="G6" s="5">
        <v>33.72</v>
      </c>
      <c r="H6" s="5">
        <v>26.97</v>
      </c>
      <c r="I6" s="5">
        <v>27.65</v>
      </c>
      <c r="J6" s="5">
        <v>30.67</v>
      </c>
      <c r="K6" s="5">
        <v>33.729999999999997</v>
      </c>
      <c r="L6" s="5">
        <v>35.78</v>
      </c>
      <c r="M6" s="5">
        <v>35.06</v>
      </c>
      <c r="N6" s="5">
        <v>47.19</v>
      </c>
      <c r="O6" s="5">
        <v>48.49</v>
      </c>
      <c r="P6" s="5">
        <v>66.12</v>
      </c>
      <c r="Q6" s="5">
        <v>74.790000000000006</v>
      </c>
    </row>
    <row r="7" spans="1:17" x14ac:dyDescent="0.35">
      <c r="A7" s="9" t="s">
        <v>7</v>
      </c>
      <c r="B7" s="5">
        <v>79.28</v>
      </c>
      <c r="C7" s="5">
        <v>57.64</v>
      </c>
      <c r="D7" s="5">
        <v>58.59</v>
      </c>
      <c r="E7" s="5">
        <v>58.87</v>
      </c>
      <c r="F7" s="5">
        <v>57.54</v>
      </c>
      <c r="G7" s="5">
        <v>73.08</v>
      </c>
      <c r="H7" s="5">
        <v>57.29</v>
      </c>
      <c r="I7" s="5">
        <v>57.93</v>
      </c>
      <c r="J7" s="5">
        <v>63.18</v>
      </c>
      <c r="K7" s="18">
        <v>67.989999999999995</v>
      </c>
      <c r="L7" s="5">
        <v>74.52</v>
      </c>
      <c r="M7" s="5">
        <v>74.099999999999994</v>
      </c>
      <c r="N7" s="5">
        <v>118.63</v>
      </c>
      <c r="O7" s="5">
        <v>119.71</v>
      </c>
      <c r="P7" s="5">
        <v>136.53</v>
      </c>
      <c r="Q7" s="5">
        <v>157.33000000000001</v>
      </c>
    </row>
    <row r="8" spans="1:17" x14ac:dyDescent="0.35">
      <c r="A8" s="9" t="s">
        <v>8</v>
      </c>
      <c r="B8" s="30">
        <f>B7*(1+B28)</f>
        <v>181.37742537672057</v>
      </c>
      <c r="C8" s="5">
        <v>122.83</v>
      </c>
      <c r="D8" s="5">
        <v>126.35</v>
      </c>
      <c r="E8" s="5">
        <v>130.91</v>
      </c>
      <c r="F8" s="5">
        <v>138.22</v>
      </c>
      <c r="G8" s="5">
        <v>174.85</v>
      </c>
      <c r="H8" s="5">
        <v>123.59</v>
      </c>
      <c r="I8" s="5">
        <v>135.79</v>
      </c>
      <c r="J8" s="5">
        <v>156.72999999999999</v>
      </c>
      <c r="K8" s="18">
        <v>163.54</v>
      </c>
      <c r="L8" s="5">
        <v>162.81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</row>
    <row r="9" spans="1:17" x14ac:dyDescent="0.35">
      <c r="A9" s="9" t="s">
        <v>4</v>
      </c>
      <c r="B9" s="5">
        <v>32.86</v>
      </c>
      <c r="C9" s="18">
        <v>27.71</v>
      </c>
      <c r="D9" s="5">
        <v>29.73</v>
      </c>
      <c r="E9" s="5">
        <v>30.22</v>
      </c>
      <c r="F9" s="18">
        <v>31.02</v>
      </c>
      <c r="G9" s="5">
        <v>34.64</v>
      </c>
      <c r="H9" s="24">
        <v>0</v>
      </c>
      <c r="I9" s="18">
        <v>29.63</v>
      </c>
      <c r="J9" s="18">
        <v>31.94</v>
      </c>
      <c r="K9" s="5">
        <v>35.159999999999997</v>
      </c>
      <c r="L9" s="5">
        <v>37.65</v>
      </c>
      <c r="M9" s="5">
        <v>41.84</v>
      </c>
      <c r="N9" s="5">
        <v>44.18</v>
      </c>
      <c r="O9" s="5">
        <v>48.25</v>
      </c>
      <c r="P9" s="5">
        <v>60.71</v>
      </c>
      <c r="Q9" s="5">
        <v>96.33</v>
      </c>
    </row>
    <row r="10" spans="1:17" x14ac:dyDescent="0.35">
      <c r="A10" s="9" t="s">
        <v>5</v>
      </c>
      <c r="B10" s="5">
        <v>79.05</v>
      </c>
      <c r="C10" s="5">
        <v>60.08</v>
      </c>
      <c r="D10" s="5">
        <v>65.02</v>
      </c>
      <c r="E10" s="5">
        <v>65.16</v>
      </c>
      <c r="F10" s="5">
        <v>67.73</v>
      </c>
      <c r="G10" s="5">
        <v>75.319999999999993</v>
      </c>
      <c r="H10" s="24">
        <v>0</v>
      </c>
      <c r="I10" s="5">
        <v>63.59</v>
      </c>
      <c r="J10" s="18">
        <v>69.930000000000007</v>
      </c>
      <c r="K10" s="5">
        <v>75.17</v>
      </c>
      <c r="L10" s="5">
        <v>81.44</v>
      </c>
      <c r="M10" s="5">
        <v>91.77</v>
      </c>
      <c r="N10" s="5">
        <v>91.49</v>
      </c>
      <c r="O10" s="5">
        <v>107.54</v>
      </c>
      <c r="P10" s="5">
        <v>138.61000000000001</v>
      </c>
      <c r="Q10" s="5">
        <v>217.05</v>
      </c>
    </row>
    <row r="11" spans="1:17" x14ac:dyDescent="0.35">
      <c r="A11" s="9" t="s">
        <v>9</v>
      </c>
      <c r="B11" s="31">
        <f>B10*(1+B29)</f>
        <v>186.08301514639984</v>
      </c>
      <c r="C11" s="5">
        <v>128.91</v>
      </c>
      <c r="D11" s="5">
        <v>141.91</v>
      </c>
      <c r="E11" s="5">
        <v>152.61000000000001</v>
      </c>
      <c r="F11" s="5">
        <v>147.99</v>
      </c>
      <c r="G11" s="5">
        <v>170.15</v>
      </c>
      <c r="H11" s="24">
        <v>0</v>
      </c>
      <c r="I11" s="5">
        <v>146.36000000000001</v>
      </c>
      <c r="J11" s="18">
        <v>152.82</v>
      </c>
      <c r="K11" s="5">
        <v>174.01</v>
      </c>
      <c r="L11" s="5">
        <v>176.46</v>
      </c>
      <c r="M11" s="5">
        <v>200</v>
      </c>
      <c r="N11" s="5">
        <v>332.26</v>
      </c>
      <c r="O11" s="35">
        <v>0</v>
      </c>
      <c r="P11" s="35">
        <v>0</v>
      </c>
      <c r="Q11" s="35">
        <v>0</v>
      </c>
    </row>
    <row r="12" spans="1:17" x14ac:dyDescent="0.35">
      <c r="A12" s="9" t="s">
        <v>10</v>
      </c>
      <c r="B12" s="5">
        <v>29.89</v>
      </c>
      <c r="C12" s="5">
        <v>25.33</v>
      </c>
      <c r="D12" s="5">
        <v>27.18</v>
      </c>
      <c r="E12" s="5">
        <v>24.6</v>
      </c>
      <c r="F12" s="5">
        <v>26.74</v>
      </c>
      <c r="G12" s="5">
        <v>30.8</v>
      </c>
      <c r="H12" s="5">
        <v>25.51</v>
      </c>
      <c r="I12" s="5">
        <v>26.61</v>
      </c>
      <c r="J12" s="5">
        <v>27.49</v>
      </c>
      <c r="K12" s="5">
        <v>31.7</v>
      </c>
      <c r="L12" s="5">
        <v>31.38</v>
      </c>
      <c r="M12" s="5">
        <v>34.020000000000003</v>
      </c>
      <c r="N12" s="18">
        <v>43.13</v>
      </c>
      <c r="O12" s="18">
        <v>56.17</v>
      </c>
      <c r="P12" s="5">
        <v>80.400000000000006</v>
      </c>
      <c r="Q12" s="5">
        <v>118.14</v>
      </c>
    </row>
    <row r="13" spans="1:17" x14ac:dyDescent="0.35">
      <c r="A13" s="9" t="s">
        <v>11</v>
      </c>
      <c r="B13" s="31">
        <f>B12*(1+B30)</f>
        <v>68.024936208985125</v>
      </c>
      <c r="C13" s="5">
        <v>54.86</v>
      </c>
      <c r="D13" s="5">
        <v>57.39</v>
      </c>
      <c r="E13" s="5">
        <v>55.8</v>
      </c>
      <c r="F13" s="5">
        <v>58.29</v>
      </c>
      <c r="G13" s="5">
        <v>67.02</v>
      </c>
      <c r="H13" s="5">
        <v>54.76</v>
      </c>
      <c r="I13" s="5">
        <v>58.3</v>
      </c>
      <c r="J13" s="5">
        <v>59.91</v>
      </c>
      <c r="K13" s="5">
        <v>72.62</v>
      </c>
      <c r="L13" s="5">
        <v>72.16</v>
      </c>
      <c r="M13" s="5">
        <v>102.93</v>
      </c>
      <c r="N13" s="35">
        <v>0</v>
      </c>
      <c r="O13" s="35">
        <v>0</v>
      </c>
      <c r="P13" s="35">
        <v>0</v>
      </c>
      <c r="Q13" s="35">
        <v>0</v>
      </c>
    </row>
    <row r="14" spans="1:17" x14ac:dyDescent="0.35">
      <c r="A14" s="9" t="s">
        <v>12</v>
      </c>
      <c r="B14" s="31">
        <f>B13*(1+B31)</f>
        <v>161.55351712202838</v>
      </c>
      <c r="C14" s="5">
        <v>120.89</v>
      </c>
      <c r="D14" s="5">
        <v>130.30000000000001</v>
      </c>
      <c r="E14" s="5">
        <v>131.97999999999999</v>
      </c>
      <c r="F14" s="5">
        <v>143.51</v>
      </c>
      <c r="G14" s="5">
        <v>155.69</v>
      </c>
      <c r="H14" s="5">
        <v>134.66</v>
      </c>
      <c r="I14" s="5">
        <v>134.09</v>
      </c>
      <c r="J14" s="5">
        <v>156.72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</row>
    <row r="15" spans="1:17" x14ac:dyDescent="0.35">
      <c r="A15" s="9" t="s">
        <v>32</v>
      </c>
      <c r="B15" s="31">
        <f>B17/(1+B32)</f>
        <v>73.802336594841961</v>
      </c>
      <c r="C15" s="5">
        <v>56.01</v>
      </c>
      <c r="D15" s="5">
        <v>63.18</v>
      </c>
      <c r="E15" s="5">
        <v>62.2</v>
      </c>
      <c r="F15" s="5">
        <v>59.43</v>
      </c>
      <c r="G15" s="5">
        <v>69.38</v>
      </c>
      <c r="H15" s="5">
        <v>57.68</v>
      </c>
      <c r="I15" s="5">
        <v>59.07</v>
      </c>
      <c r="J15" s="5">
        <v>64.66</v>
      </c>
      <c r="K15" s="5">
        <v>71.319999999999993</v>
      </c>
      <c r="L15" s="5">
        <v>74.67</v>
      </c>
      <c r="M15" s="5">
        <v>78.989999999999995</v>
      </c>
      <c r="N15" s="5">
        <v>100.01</v>
      </c>
      <c r="O15" s="5">
        <v>132.72</v>
      </c>
      <c r="P15" s="5">
        <v>322.22000000000003</v>
      </c>
      <c r="Q15" s="5">
        <v>322.22000000000003</v>
      </c>
    </row>
    <row r="16" spans="1:17" x14ac:dyDescent="0.35">
      <c r="A16" s="9" t="s">
        <v>13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5">
        <v>154.6</v>
      </c>
      <c r="O16" s="34">
        <v>185.83</v>
      </c>
      <c r="P16" s="34">
        <v>270.94</v>
      </c>
      <c r="Q16" s="5">
        <v>352.46</v>
      </c>
    </row>
    <row r="17" spans="1:17" x14ac:dyDescent="0.35">
      <c r="A17" s="9" t="s">
        <v>14</v>
      </c>
      <c r="B17" s="5">
        <v>163.53</v>
      </c>
      <c r="C17" s="5">
        <v>118.64</v>
      </c>
      <c r="D17" s="5">
        <v>129.47999999999999</v>
      </c>
      <c r="E17" s="34">
        <v>132.46</v>
      </c>
      <c r="F17" s="34">
        <v>130.63</v>
      </c>
      <c r="G17" s="34">
        <v>155.06</v>
      </c>
      <c r="H17" s="34">
        <v>124.05</v>
      </c>
      <c r="I17" s="34">
        <v>129.69</v>
      </c>
      <c r="J17" s="34">
        <v>137.16</v>
      </c>
      <c r="K17" s="34">
        <v>154.31</v>
      </c>
      <c r="L17" s="34">
        <v>159.27000000000001</v>
      </c>
      <c r="M17" s="34">
        <v>165.94</v>
      </c>
      <c r="N17" s="36">
        <v>212.07</v>
      </c>
      <c r="O17" s="24">
        <v>276.26</v>
      </c>
      <c r="P17" s="35">
        <v>0</v>
      </c>
      <c r="Q17" s="35">
        <v>0</v>
      </c>
    </row>
    <row r="18" spans="1:17" x14ac:dyDescent="0.35">
      <c r="A18" s="9" t="s">
        <v>15</v>
      </c>
      <c r="B18" s="31">
        <f>B17*(1+B32)</f>
        <v>362.3470764456664</v>
      </c>
      <c r="C18" s="5">
        <v>250.39000000000001</v>
      </c>
      <c r="D18" s="5">
        <v>282.52999999999997</v>
      </c>
      <c r="E18" s="5">
        <v>290.04000000000002</v>
      </c>
      <c r="F18" s="5">
        <v>284.48</v>
      </c>
      <c r="G18" s="5">
        <v>304.31</v>
      </c>
      <c r="H18" s="5">
        <v>295.07</v>
      </c>
      <c r="I18" s="5">
        <v>291.91000000000003</v>
      </c>
      <c r="J18" s="5">
        <v>339.38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</row>
    <row r="22" spans="1:17" x14ac:dyDescent="0.3">
      <c r="A22" s="1"/>
      <c r="B22" s="20" t="s">
        <v>43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7" x14ac:dyDescent="0.3">
      <c r="A23" s="1"/>
      <c r="B23" s="21" t="s">
        <v>35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x14ac:dyDescent="0.3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x14ac:dyDescent="0.3">
      <c r="A27" s="1"/>
      <c r="B27" s="1" t="s">
        <v>41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7" x14ac:dyDescent="0.3">
      <c r="A28" s="1" t="s">
        <v>40</v>
      </c>
      <c r="B28" s="23">
        <f>AVERAGE(C28:L28)</f>
        <v>1.2878080900191795</v>
      </c>
      <c r="C28" s="22">
        <f>(C8-C7)/C7</f>
        <v>1.1309854267869535</v>
      </c>
      <c r="D28" s="22">
        <f t="shared" ref="D28:L28" si="0">(D8-D7)/D7</f>
        <v>1.156511350059737</v>
      </c>
      <c r="E28" s="22">
        <f t="shared" si="0"/>
        <v>1.2237132665194494</v>
      </c>
      <c r="F28" s="22">
        <f t="shared" si="0"/>
        <v>1.4021550225929789</v>
      </c>
      <c r="G28" s="22">
        <f t="shared" si="0"/>
        <v>1.3925834701696771</v>
      </c>
      <c r="H28" s="22">
        <f t="shared" si="0"/>
        <v>1.1572700296735907</v>
      </c>
      <c r="I28" s="22">
        <f t="shared" si="0"/>
        <v>1.3440359054030724</v>
      </c>
      <c r="J28" s="22">
        <f t="shared" si="0"/>
        <v>1.4806900918012027</v>
      </c>
      <c r="K28" s="22">
        <f t="shared" si="0"/>
        <v>1.4053537284894839</v>
      </c>
      <c r="L28" s="22">
        <f t="shared" si="0"/>
        <v>1.1847826086956523</v>
      </c>
      <c r="M28" s="22"/>
      <c r="N28" s="22"/>
      <c r="O28" s="22"/>
      <c r="P28" s="22"/>
      <c r="Q28" s="22"/>
    </row>
    <row r="29" spans="1:17" x14ac:dyDescent="0.3">
      <c r="A29" s="1" t="s">
        <v>39</v>
      </c>
      <c r="B29" s="23">
        <f>AVERAGE(I29:N29,C29:G29)</f>
        <v>1.353991336450346</v>
      </c>
      <c r="C29" s="22">
        <f>(C11-C10)/C10</f>
        <v>1.1456391478029295</v>
      </c>
      <c r="D29" s="22">
        <f t="shared" ref="D29:N29" si="1">(D11-D10)/D10</f>
        <v>1.1825592125499846</v>
      </c>
      <c r="E29" s="22">
        <f t="shared" si="1"/>
        <v>1.3420810313075511</v>
      </c>
      <c r="F29" s="22">
        <f t="shared" si="1"/>
        <v>1.1849992617746936</v>
      </c>
      <c r="G29" s="22">
        <f t="shared" si="1"/>
        <v>1.2590281465746151</v>
      </c>
      <c r="H29" s="22"/>
      <c r="I29" s="22">
        <f t="shared" si="1"/>
        <v>1.3016197515332599</v>
      </c>
      <c r="J29" s="22">
        <f t="shared" si="1"/>
        <v>1.185328185328185</v>
      </c>
      <c r="K29" s="22">
        <f t="shared" si="1"/>
        <v>1.3148862578156177</v>
      </c>
      <c r="L29" s="22">
        <f t="shared" si="1"/>
        <v>1.1667485265225934</v>
      </c>
      <c r="M29" s="22">
        <f t="shared" si="1"/>
        <v>1.179361447096001</v>
      </c>
      <c r="N29" s="22">
        <f t="shared" si="1"/>
        <v>2.6316537326483767</v>
      </c>
    </row>
    <row r="30" spans="1:17" x14ac:dyDescent="0.3">
      <c r="A30" s="1" t="s">
        <v>38</v>
      </c>
      <c r="B30" s="23">
        <f>AVERAGE(C30:M30)</f>
        <v>1.2758426299426266</v>
      </c>
      <c r="C30" s="22">
        <f>(C13-C12)/C12</f>
        <v>1.1658112909593368</v>
      </c>
      <c r="D30" s="22">
        <f t="shared" ref="D30:M30" si="2">(D13-D12)/D12</f>
        <v>1.1114790286975718</v>
      </c>
      <c r="E30" s="22">
        <f t="shared" si="2"/>
        <v>1.2682926829268291</v>
      </c>
      <c r="F30" s="22">
        <f t="shared" si="2"/>
        <v>1.1798803290949889</v>
      </c>
      <c r="G30" s="22">
        <f t="shared" si="2"/>
        <v>1.1759740259740259</v>
      </c>
      <c r="H30" s="22">
        <f t="shared" si="2"/>
        <v>1.1466091728733827</v>
      </c>
      <c r="I30" s="22">
        <f t="shared" si="2"/>
        <v>1.1909056745584365</v>
      </c>
      <c r="J30" s="22">
        <f t="shared" si="2"/>
        <v>1.17933794106948</v>
      </c>
      <c r="K30" s="22">
        <f>(K13-K12)/K12</f>
        <v>1.2908517350157729</v>
      </c>
      <c r="L30" s="22">
        <f t="shared" si="2"/>
        <v>1.2995538559592097</v>
      </c>
      <c r="M30" s="22">
        <f t="shared" si="2"/>
        <v>2.0255731922398588</v>
      </c>
      <c r="N30" s="22"/>
      <c r="O30" s="22"/>
      <c r="P30" s="22"/>
      <c r="Q30" s="22"/>
    </row>
    <row r="31" spans="1:17" x14ac:dyDescent="0.3">
      <c r="A31" s="1" t="s">
        <v>36</v>
      </c>
      <c r="B31" s="23">
        <f>AVERAGE(C31:J31)</f>
        <v>1.3749161134926497</v>
      </c>
      <c r="C31" s="22">
        <f>(C14-C13)/C13</f>
        <v>1.2036091870215093</v>
      </c>
      <c r="D31" s="22">
        <f t="shared" ref="D31:J31" si="3">(D14-D13)/D13</f>
        <v>1.2704303885694375</v>
      </c>
      <c r="E31" s="22">
        <f t="shared" si="3"/>
        <v>1.3652329749103942</v>
      </c>
      <c r="F31" s="22">
        <f t="shared" si="3"/>
        <v>1.4620003431120261</v>
      </c>
      <c r="G31" s="22">
        <f t="shared" si="3"/>
        <v>1.3230378991345868</v>
      </c>
      <c r="H31" s="22">
        <f t="shared" si="3"/>
        <v>1.4590942293644997</v>
      </c>
      <c r="I31" s="22">
        <f t="shared" si="3"/>
        <v>1.3000000000000003</v>
      </c>
      <c r="J31" s="22">
        <f t="shared" si="3"/>
        <v>1.6159238858287432</v>
      </c>
      <c r="K31" s="22"/>
      <c r="L31" s="22"/>
      <c r="M31" s="22"/>
      <c r="N31" s="22"/>
      <c r="O31" s="22"/>
      <c r="P31" s="22"/>
      <c r="Q31" s="22"/>
    </row>
    <row r="32" spans="1:17" x14ac:dyDescent="0.3">
      <c r="A32" s="1" t="s">
        <v>37</v>
      </c>
      <c r="B32" s="23">
        <f>AVERAGE(C32:J32)</f>
        <v>1.2157835042234844</v>
      </c>
      <c r="C32" s="22">
        <f>(C18-C17)/C17</f>
        <v>1.110502360080917</v>
      </c>
      <c r="D32" s="22">
        <f t="shared" ref="D32:J32" si="4">(D18-D17)/D17</f>
        <v>1.1820358356502934</v>
      </c>
      <c r="E32" s="22">
        <f t="shared" si="4"/>
        <v>1.1896421561226032</v>
      </c>
      <c r="F32" s="22">
        <f t="shared" si="4"/>
        <v>1.1777539615708492</v>
      </c>
      <c r="G32" s="22">
        <f t="shared" si="4"/>
        <v>0.9625306333032374</v>
      </c>
      <c r="H32" s="22">
        <f t="shared" si="4"/>
        <v>1.3786376461104393</v>
      </c>
      <c r="I32" s="22">
        <f t="shared" si="4"/>
        <v>1.2508288996838617</v>
      </c>
      <c r="J32" s="22">
        <f t="shared" si="4"/>
        <v>1.4743365412656753</v>
      </c>
      <c r="K32" s="1"/>
      <c r="L32" s="1"/>
      <c r="M32" s="1"/>
      <c r="N32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tabSelected="1" zoomScale="106" zoomScaleNormal="106" workbookViewId="0">
      <selection activeCell="K26" sqref="K26"/>
    </sheetView>
  </sheetViews>
  <sheetFormatPr defaultColWidth="9.1796875" defaultRowHeight="14" x14ac:dyDescent="0.3"/>
  <cols>
    <col min="1" max="1" width="18.7265625" style="2" customWidth="1"/>
    <col min="2" max="16384" width="9.1796875" style="2"/>
  </cols>
  <sheetData>
    <row r="1" spans="1:17" x14ac:dyDescent="0.3"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</row>
    <row r="2" spans="1:17" x14ac:dyDescent="0.3">
      <c r="A2" s="1" t="s">
        <v>0</v>
      </c>
      <c r="B2" s="5">
        <v>31.01</v>
      </c>
      <c r="C2" s="5">
        <v>25.81</v>
      </c>
      <c r="D2" s="5">
        <v>27.55</v>
      </c>
      <c r="E2" s="5">
        <v>27.69</v>
      </c>
      <c r="F2" s="5">
        <v>26.54</v>
      </c>
      <c r="G2" s="18">
        <v>30.7</v>
      </c>
      <c r="H2" s="5">
        <v>27.22</v>
      </c>
      <c r="I2" s="5">
        <v>28.82</v>
      </c>
      <c r="J2" s="5">
        <v>30.41</v>
      </c>
      <c r="K2" s="5">
        <v>32.17</v>
      </c>
      <c r="L2" s="18">
        <v>34.22</v>
      </c>
      <c r="M2" s="5">
        <v>37.39</v>
      </c>
      <c r="N2" s="5">
        <v>40.93</v>
      </c>
      <c r="O2" s="5">
        <v>47.28</v>
      </c>
      <c r="P2" s="5">
        <v>56.02</v>
      </c>
      <c r="Q2" s="5">
        <v>54.15</v>
      </c>
    </row>
    <row r="3" spans="1:17" x14ac:dyDescent="0.3">
      <c r="A3" s="1" t="s">
        <v>1</v>
      </c>
      <c r="B3" s="5">
        <v>70.05</v>
      </c>
      <c r="C3" s="5">
        <v>56.1</v>
      </c>
      <c r="D3" s="18">
        <v>57.86</v>
      </c>
      <c r="E3" s="5">
        <v>60.02</v>
      </c>
      <c r="F3" s="5">
        <v>58.6</v>
      </c>
      <c r="G3" s="18">
        <v>67.12</v>
      </c>
      <c r="H3" s="5">
        <v>59.5</v>
      </c>
      <c r="I3" s="5">
        <v>61.95</v>
      </c>
      <c r="J3" s="18">
        <v>65.599999999999994</v>
      </c>
      <c r="K3" s="5">
        <v>68.56</v>
      </c>
      <c r="L3" s="18">
        <v>76.72</v>
      </c>
      <c r="M3" s="5">
        <v>84.82</v>
      </c>
      <c r="N3" s="5">
        <v>88.75</v>
      </c>
      <c r="O3" s="5">
        <v>100.29</v>
      </c>
      <c r="P3" s="5">
        <v>187.22</v>
      </c>
      <c r="Q3" s="5">
        <v>118.83</v>
      </c>
    </row>
    <row r="4" spans="1:17" x14ac:dyDescent="0.3">
      <c r="A4" s="1" t="s">
        <v>2</v>
      </c>
      <c r="B4" s="5">
        <v>189.44</v>
      </c>
      <c r="C4" s="5">
        <v>127.57</v>
      </c>
      <c r="D4" s="18">
        <v>123.71</v>
      </c>
      <c r="E4" s="5">
        <v>128.53</v>
      </c>
      <c r="F4" s="18">
        <v>130.16999999999999</v>
      </c>
      <c r="G4" s="18">
        <v>146.4</v>
      </c>
      <c r="H4" s="5">
        <v>126.58</v>
      </c>
      <c r="I4" s="5">
        <v>137.07</v>
      </c>
      <c r="J4" s="5">
        <v>140.16999999999999</v>
      </c>
      <c r="K4" s="5">
        <v>149.41</v>
      </c>
      <c r="L4" s="5">
        <v>164.21</v>
      </c>
      <c r="M4" s="5">
        <v>173.84</v>
      </c>
      <c r="N4" s="18">
        <v>205.05</v>
      </c>
      <c r="O4" s="5">
        <v>207.03</v>
      </c>
      <c r="P4" s="5">
        <v>388.58</v>
      </c>
      <c r="Q4" s="5">
        <v>302.37</v>
      </c>
    </row>
    <row r="5" spans="1:17" x14ac:dyDescent="0.3">
      <c r="A5" s="1" t="s">
        <v>3</v>
      </c>
      <c r="B5" s="5">
        <v>384.72</v>
      </c>
      <c r="C5" s="5">
        <v>274.52999999999997</v>
      </c>
      <c r="D5" s="5">
        <v>282.23</v>
      </c>
      <c r="E5" s="5">
        <v>275.02</v>
      </c>
      <c r="F5" s="5">
        <v>268.94</v>
      </c>
      <c r="G5" s="18">
        <v>311.13</v>
      </c>
      <c r="H5" s="5">
        <v>275.88</v>
      </c>
      <c r="I5" s="5">
        <v>277.98</v>
      </c>
      <c r="J5" s="5">
        <v>282.98</v>
      </c>
      <c r="K5" s="5">
        <v>308.52999999999997</v>
      </c>
      <c r="L5" s="5">
        <v>327.58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</row>
    <row r="6" spans="1:17" x14ac:dyDescent="0.3">
      <c r="A6" s="1" t="s">
        <v>6</v>
      </c>
      <c r="B6" s="5">
        <v>37.74</v>
      </c>
      <c r="C6" s="5">
        <v>29.37</v>
      </c>
      <c r="D6" s="5">
        <v>31.37</v>
      </c>
      <c r="E6" s="5">
        <v>32.44</v>
      </c>
      <c r="F6" s="5">
        <v>33.43</v>
      </c>
      <c r="G6" s="5">
        <v>36.43</v>
      </c>
      <c r="H6" s="5">
        <v>30.49</v>
      </c>
      <c r="I6" s="5">
        <v>32.51</v>
      </c>
      <c r="J6" s="18">
        <v>35.89</v>
      </c>
      <c r="K6" s="5">
        <v>36.04</v>
      </c>
      <c r="L6" s="18">
        <v>40.64</v>
      </c>
      <c r="M6" s="5">
        <v>42.64</v>
      </c>
      <c r="N6" s="5">
        <v>52.9</v>
      </c>
      <c r="O6" s="5">
        <v>50.59</v>
      </c>
      <c r="P6" s="5">
        <v>84.44</v>
      </c>
      <c r="Q6" s="5">
        <v>67.58</v>
      </c>
    </row>
    <row r="7" spans="1:17" x14ac:dyDescent="0.3">
      <c r="A7" s="1" t="s">
        <v>7</v>
      </c>
      <c r="B7" s="5">
        <v>82.43</v>
      </c>
      <c r="C7" s="5">
        <v>62.56</v>
      </c>
      <c r="D7" s="5">
        <v>65.16</v>
      </c>
      <c r="E7" s="18">
        <v>69.59</v>
      </c>
      <c r="F7" s="5">
        <v>65.78</v>
      </c>
      <c r="G7" s="5">
        <v>77.22</v>
      </c>
      <c r="H7" s="5">
        <v>67.87</v>
      </c>
      <c r="I7" s="18">
        <v>67.37</v>
      </c>
      <c r="J7" s="5">
        <v>76.599999999999994</v>
      </c>
      <c r="K7" s="5">
        <v>74.97</v>
      </c>
      <c r="L7" s="18">
        <v>85.79</v>
      </c>
      <c r="M7" s="5">
        <v>95.24</v>
      </c>
      <c r="N7" s="5">
        <v>107.97</v>
      </c>
      <c r="O7" s="5">
        <v>106.3</v>
      </c>
      <c r="P7" s="5">
        <v>152.03</v>
      </c>
      <c r="Q7" s="5">
        <v>140.38</v>
      </c>
    </row>
    <row r="8" spans="1:17" x14ac:dyDescent="0.3">
      <c r="A8" s="1" t="s">
        <v>8</v>
      </c>
      <c r="B8" s="30">
        <f>B7*(1+B28)</f>
        <v>183.8416592926846</v>
      </c>
      <c r="C8" s="5">
        <v>138.75</v>
      </c>
      <c r="D8" s="5">
        <v>140.54</v>
      </c>
      <c r="E8" s="5">
        <v>149.30000000000001</v>
      </c>
      <c r="F8" s="5">
        <v>167.36</v>
      </c>
      <c r="G8" s="5">
        <v>172.19</v>
      </c>
      <c r="H8" s="5">
        <v>148.78</v>
      </c>
      <c r="I8" s="5">
        <v>142.72</v>
      </c>
      <c r="J8" s="18">
        <v>168.14</v>
      </c>
      <c r="K8" s="5">
        <v>177.82</v>
      </c>
      <c r="L8" s="18">
        <v>182.82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x14ac:dyDescent="0.3">
      <c r="A9" s="1" t="s">
        <v>4</v>
      </c>
      <c r="B9" s="5">
        <v>39.36</v>
      </c>
      <c r="C9" s="5">
        <v>33.4</v>
      </c>
      <c r="D9" s="5">
        <v>36.229999999999997</v>
      </c>
      <c r="E9" s="5">
        <v>35.24</v>
      </c>
      <c r="F9" s="18">
        <v>34.93</v>
      </c>
      <c r="G9" s="5">
        <v>38.520000000000003</v>
      </c>
      <c r="H9" s="24">
        <v>0</v>
      </c>
      <c r="I9" s="18">
        <v>33.28</v>
      </c>
      <c r="J9" s="5">
        <v>36.909999999999997</v>
      </c>
      <c r="K9" s="5">
        <v>41.35</v>
      </c>
      <c r="L9" s="18">
        <v>44.03</v>
      </c>
      <c r="M9" s="5">
        <v>43.53</v>
      </c>
      <c r="N9" s="5">
        <v>48.25</v>
      </c>
      <c r="O9" s="5">
        <v>58.67</v>
      </c>
      <c r="P9" s="5">
        <v>72.760000000000005</v>
      </c>
      <c r="Q9" s="5">
        <v>83.15</v>
      </c>
    </row>
    <row r="10" spans="1:17" x14ac:dyDescent="0.3">
      <c r="A10" s="1" t="s">
        <v>5</v>
      </c>
      <c r="B10" s="5">
        <v>88.4</v>
      </c>
      <c r="C10" s="5">
        <v>71.56</v>
      </c>
      <c r="D10" s="5">
        <v>75.75</v>
      </c>
      <c r="E10" s="5">
        <v>75.42</v>
      </c>
      <c r="F10" s="5">
        <v>74.38</v>
      </c>
      <c r="G10" s="5">
        <v>85.03</v>
      </c>
      <c r="H10" s="24">
        <v>0</v>
      </c>
      <c r="I10" s="5">
        <v>74.87</v>
      </c>
      <c r="J10" s="5">
        <v>75.540000000000006</v>
      </c>
      <c r="K10" s="5">
        <v>86.85</v>
      </c>
      <c r="L10" s="18">
        <v>94.9</v>
      </c>
      <c r="M10" s="5">
        <v>95.3</v>
      </c>
      <c r="N10" s="5">
        <v>104.29</v>
      </c>
      <c r="O10" s="5">
        <v>131.52000000000001</v>
      </c>
      <c r="P10" s="5">
        <v>169.31</v>
      </c>
      <c r="Q10" s="5">
        <v>189.57</v>
      </c>
    </row>
    <row r="11" spans="1:17" x14ac:dyDescent="0.3">
      <c r="A11" s="1" t="s">
        <v>9</v>
      </c>
      <c r="B11" s="31">
        <f>B10*(1+B29)</f>
        <v>196.43770674637386</v>
      </c>
      <c r="C11" s="5">
        <v>153.80000000000001</v>
      </c>
      <c r="D11" s="5">
        <v>159.38</v>
      </c>
      <c r="E11" s="5">
        <v>163.53</v>
      </c>
      <c r="F11" s="18">
        <v>162.47999999999999</v>
      </c>
      <c r="G11" s="18">
        <v>186.23</v>
      </c>
      <c r="H11" s="24">
        <v>0</v>
      </c>
      <c r="I11" s="18">
        <v>166.4</v>
      </c>
      <c r="J11" s="5">
        <v>166.78</v>
      </c>
      <c r="K11" s="5">
        <v>198.02</v>
      </c>
      <c r="L11" s="5">
        <v>218.16</v>
      </c>
      <c r="M11" s="5">
        <v>206.83</v>
      </c>
      <c r="N11" s="5">
        <v>257.38</v>
      </c>
      <c r="O11" s="24">
        <v>0</v>
      </c>
      <c r="P11" s="24">
        <v>0</v>
      </c>
      <c r="Q11" s="24">
        <v>0</v>
      </c>
    </row>
    <row r="12" spans="1:17" x14ac:dyDescent="0.3">
      <c r="A12" s="1" t="s">
        <v>10</v>
      </c>
      <c r="B12" s="5">
        <v>34.14</v>
      </c>
      <c r="C12" s="18">
        <v>28.89</v>
      </c>
      <c r="D12" s="5">
        <v>31.39</v>
      </c>
      <c r="E12" s="5">
        <v>30.5</v>
      </c>
      <c r="F12" s="5">
        <v>30.23</v>
      </c>
      <c r="G12" s="18">
        <v>32.909999999999997</v>
      </c>
      <c r="H12" s="5">
        <v>28.42</v>
      </c>
      <c r="I12" s="5">
        <v>31.27</v>
      </c>
      <c r="J12" s="5">
        <v>33.590000000000003</v>
      </c>
      <c r="K12" s="5">
        <v>35.17</v>
      </c>
      <c r="L12" s="18">
        <v>36.43</v>
      </c>
      <c r="M12" s="18">
        <v>52.53</v>
      </c>
      <c r="N12" s="5">
        <v>56.45</v>
      </c>
      <c r="O12" s="5">
        <v>74.58</v>
      </c>
      <c r="P12" s="5">
        <v>58.67</v>
      </c>
      <c r="Q12" s="5">
        <v>50.78</v>
      </c>
    </row>
    <row r="13" spans="1:17" x14ac:dyDescent="0.3">
      <c r="A13" s="1" t="s">
        <v>11</v>
      </c>
      <c r="B13" s="31">
        <f>B12*(1+B30)</f>
        <v>75.754509858842454</v>
      </c>
      <c r="C13" s="5">
        <v>64.25</v>
      </c>
      <c r="D13" s="5">
        <v>66.91</v>
      </c>
      <c r="E13" s="5">
        <v>66.12</v>
      </c>
      <c r="F13" s="5">
        <v>65.099999999999994</v>
      </c>
      <c r="G13" s="5">
        <v>76.77</v>
      </c>
      <c r="H13" s="5">
        <v>63.13</v>
      </c>
      <c r="I13" s="5">
        <v>67.209999999999994</v>
      </c>
      <c r="J13" s="5">
        <v>72.239999999999995</v>
      </c>
      <c r="K13" s="5">
        <v>80.92</v>
      </c>
      <c r="L13" s="5">
        <v>90.91</v>
      </c>
      <c r="M13" s="5">
        <v>109.32</v>
      </c>
      <c r="N13" s="24">
        <v>0</v>
      </c>
      <c r="O13" s="24">
        <v>0</v>
      </c>
      <c r="P13" s="24">
        <v>0</v>
      </c>
      <c r="Q13" s="24">
        <v>0</v>
      </c>
    </row>
    <row r="14" spans="1:17" x14ac:dyDescent="0.3">
      <c r="A14" s="1" t="s">
        <v>12</v>
      </c>
      <c r="B14" s="31">
        <f>B13*(1+B31)</f>
        <v>178.05640510170571</v>
      </c>
      <c r="C14" s="5">
        <v>144.91</v>
      </c>
      <c r="D14" s="5">
        <v>156.22</v>
      </c>
      <c r="E14" s="5">
        <v>150.66999999999999</v>
      </c>
      <c r="F14" s="5">
        <v>154.38999999999999</v>
      </c>
      <c r="G14" s="5">
        <v>172.29</v>
      </c>
      <c r="H14" s="5">
        <v>155.25</v>
      </c>
      <c r="I14" s="5">
        <v>160.81</v>
      </c>
      <c r="J14" s="18">
        <v>178.21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x14ac:dyDescent="0.3">
      <c r="A15" s="1" t="s">
        <v>32</v>
      </c>
      <c r="B15" s="31">
        <f>B17/(1+B32)</f>
        <v>83.911161185288506</v>
      </c>
      <c r="C15" s="5">
        <v>65.52</v>
      </c>
      <c r="D15" s="18">
        <v>71.41</v>
      </c>
      <c r="E15" s="5">
        <v>71.260000000000005</v>
      </c>
      <c r="F15" s="5">
        <v>68.900000000000006</v>
      </c>
      <c r="G15" s="5">
        <v>78.72</v>
      </c>
      <c r="H15" s="5">
        <v>65.010000000000005</v>
      </c>
      <c r="I15" s="5">
        <v>71.83</v>
      </c>
      <c r="J15" s="5">
        <v>72.27</v>
      </c>
      <c r="K15" s="5">
        <v>90.04</v>
      </c>
      <c r="L15" s="18">
        <v>89.05</v>
      </c>
      <c r="M15" s="5">
        <v>94.37</v>
      </c>
      <c r="N15" s="5">
        <v>116.46</v>
      </c>
      <c r="O15" s="5">
        <v>136.04</v>
      </c>
      <c r="P15" s="5">
        <v>136.04</v>
      </c>
      <c r="Q15" s="5">
        <v>136.04</v>
      </c>
    </row>
    <row r="16" spans="1:17" x14ac:dyDescent="0.3">
      <c r="A16" s="1" t="s">
        <v>13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5">
        <v>165.73</v>
      </c>
      <c r="O16" s="5">
        <v>223.85</v>
      </c>
      <c r="P16" s="5">
        <v>300.27999999999997</v>
      </c>
      <c r="Q16" s="5">
        <v>438.32</v>
      </c>
    </row>
    <row r="17" spans="1:17" x14ac:dyDescent="0.3">
      <c r="A17" s="1" t="s">
        <v>14</v>
      </c>
      <c r="B17" s="5">
        <v>185.99</v>
      </c>
      <c r="C17" s="5">
        <v>146.84</v>
      </c>
      <c r="D17" s="5">
        <v>143.09</v>
      </c>
      <c r="E17" s="5">
        <v>148.13</v>
      </c>
      <c r="F17" s="5">
        <v>149.61000000000001</v>
      </c>
      <c r="G17" s="5">
        <v>168.3</v>
      </c>
      <c r="H17" s="5">
        <v>141.44999999999999</v>
      </c>
      <c r="I17" s="5">
        <v>148.53</v>
      </c>
      <c r="J17" s="5">
        <v>155.83000000000001</v>
      </c>
      <c r="K17" s="5">
        <v>173.07</v>
      </c>
      <c r="L17" s="5">
        <v>185.13</v>
      </c>
      <c r="M17" s="5">
        <v>202.34</v>
      </c>
      <c r="N17" s="5">
        <v>295.69</v>
      </c>
      <c r="O17" s="5">
        <v>293.22000000000003</v>
      </c>
      <c r="P17" s="24">
        <v>0</v>
      </c>
      <c r="Q17" s="24">
        <v>0</v>
      </c>
    </row>
    <row r="18" spans="1:17" x14ac:dyDescent="0.3">
      <c r="A18" s="1" t="s">
        <v>15</v>
      </c>
      <c r="B18" s="31">
        <f>B17*(1+B32)</f>
        <v>412.24885475741456</v>
      </c>
      <c r="C18" s="5">
        <v>313.13</v>
      </c>
      <c r="D18" s="5">
        <v>312.58999999999997</v>
      </c>
      <c r="E18" s="5">
        <v>321.88</v>
      </c>
      <c r="F18" s="5">
        <v>329.62</v>
      </c>
      <c r="G18" s="5">
        <v>363.28</v>
      </c>
      <c r="H18" s="5">
        <v>320.32</v>
      </c>
      <c r="I18" s="5">
        <v>332.38</v>
      </c>
      <c r="J18" s="5">
        <v>370.57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22" spans="1:17" x14ac:dyDescent="0.3">
      <c r="A22" s="1"/>
      <c r="B22" s="20" t="s">
        <v>43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7" x14ac:dyDescent="0.3">
      <c r="A23" s="1"/>
      <c r="B23" s="21" t="s">
        <v>35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x14ac:dyDescent="0.3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x14ac:dyDescent="0.3">
      <c r="A27" s="1"/>
      <c r="B27" s="1" t="s">
        <v>41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7" x14ac:dyDescent="0.3">
      <c r="A28" s="1" t="s">
        <v>40</v>
      </c>
      <c r="B28" s="23">
        <f>AVERAGE(C28:L28)</f>
        <v>1.2302761044848307</v>
      </c>
      <c r="C28" s="22">
        <f>(C8-C7)/C7</f>
        <v>1.2178708439897696</v>
      </c>
      <c r="D28" s="22">
        <f t="shared" ref="D28:L28" si="0">(D8-D7)/D7</f>
        <v>1.1568446899938614</v>
      </c>
      <c r="E28" s="22">
        <f t="shared" si="0"/>
        <v>1.1454231929874983</v>
      </c>
      <c r="F28" s="22">
        <f t="shared" si="0"/>
        <v>1.5442383703253271</v>
      </c>
      <c r="G28" s="22">
        <f t="shared" si="0"/>
        <v>1.2298627298627298</v>
      </c>
      <c r="H28" s="22">
        <f t="shared" si="0"/>
        <v>1.1921320170914984</v>
      </c>
      <c r="I28" s="22">
        <f t="shared" si="0"/>
        <v>1.1184503488199493</v>
      </c>
      <c r="J28" s="22">
        <f t="shared" si="0"/>
        <v>1.1950391644908616</v>
      </c>
      <c r="K28" s="22">
        <f t="shared" si="0"/>
        <v>1.3718820861678005</v>
      </c>
      <c r="L28" s="22">
        <f t="shared" si="0"/>
        <v>1.1310176011190114</v>
      </c>
      <c r="M28" s="22"/>
      <c r="N28" s="22"/>
    </row>
    <row r="29" spans="1:17" x14ac:dyDescent="0.3">
      <c r="A29" s="1" t="s">
        <v>39</v>
      </c>
      <c r="B29" s="23">
        <f>AVERAGE(I29:N29,C29:G29)</f>
        <v>1.2221460039182561</v>
      </c>
      <c r="C29" s="22">
        <f>(C11-C10)/C10</f>
        <v>1.1492453884851874</v>
      </c>
      <c r="D29" s="22">
        <f t="shared" ref="D29:N29" si="1">(D11-D10)/D10</f>
        <v>1.104026402640264</v>
      </c>
      <c r="E29" s="22">
        <f t="shared" si="1"/>
        <v>1.1682577565632457</v>
      </c>
      <c r="F29" s="22">
        <f t="shared" si="1"/>
        <v>1.1844581876848614</v>
      </c>
      <c r="G29" s="22">
        <f t="shared" si="1"/>
        <v>1.1901681759379041</v>
      </c>
      <c r="H29" s="22"/>
      <c r="I29" s="22">
        <f t="shared" si="1"/>
        <v>1.2225190329905169</v>
      </c>
      <c r="J29" s="22">
        <f t="shared" si="1"/>
        <v>1.2078369075986231</v>
      </c>
      <c r="K29" s="22">
        <f t="shared" si="1"/>
        <v>1.280023028209557</v>
      </c>
      <c r="L29" s="22">
        <f t="shared" si="1"/>
        <v>1.2988408851422548</v>
      </c>
      <c r="M29" s="22">
        <f t="shared" si="1"/>
        <v>1.170304302203568</v>
      </c>
      <c r="N29" s="22">
        <f t="shared" si="1"/>
        <v>1.4679259756448362</v>
      </c>
    </row>
    <row r="30" spans="1:17" x14ac:dyDescent="0.3">
      <c r="A30" s="1" t="s">
        <v>38</v>
      </c>
      <c r="B30" s="23">
        <f>AVERAGE(C30:M30)</f>
        <v>1.218937019884079</v>
      </c>
      <c r="C30" s="22">
        <f>(C13-C12)/C12</f>
        <v>1.2239529248875043</v>
      </c>
      <c r="D30" s="22">
        <f t="shared" ref="D30:M31" si="2">(D13-D12)/D12</f>
        <v>1.1315705638738451</v>
      </c>
      <c r="E30" s="22">
        <f t="shared" si="2"/>
        <v>1.1678688524590166</v>
      </c>
      <c r="F30" s="22">
        <f t="shared" si="2"/>
        <v>1.1534899106847498</v>
      </c>
      <c r="G30" s="22">
        <f t="shared" si="2"/>
        <v>1.3327256153144942</v>
      </c>
      <c r="H30" s="22">
        <f t="shared" si="2"/>
        <v>1.221323011963406</v>
      </c>
      <c r="I30" s="22">
        <f t="shared" si="2"/>
        <v>1.1493444195714742</v>
      </c>
      <c r="J30" s="22">
        <f t="shared" si="2"/>
        <v>1.1506400714498359</v>
      </c>
      <c r="K30" s="22">
        <f>(K13-K12)/K12</f>
        <v>1.3008245663918112</v>
      </c>
      <c r="L30" s="22">
        <f t="shared" si="2"/>
        <v>1.4954707658523194</v>
      </c>
      <c r="M30" s="22">
        <f t="shared" si="2"/>
        <v>1.0810965162764132</v>
      </c>
      <c r="N30" s="22"/>
    </row>
    <row r="31" spans="1:17" x14ac:dyDescent="0.3">
      <c r="A31" s="1" t="s">
        <v>36</v>
      </c>
      <c r="B31" s="23">
        <f>AVERAGE(C31:J31)</f>
        <v>1.3504396693145797</v>
      </c>
      <c r="C31" s="22">
        <f>(C14-C13)/C13</f>
        <v>1.2554085603112839</v>
      </c>
      <c r="D31" s="22">
        <f t="shared" si="2"/>
        <v>1.3347780600807055</v>
      </c>
      <c r="E31" s="22">
        <f t="shared" si="2"/>
        <v>1.2787356321839076</v>
      </c>
      <c r="F31" s="22">
        <f t="shared" si="2"/>
        <v>1.3715821812596005</v>
      </c>
      <c r="G31" s="22">
        <f t="shared" si="2"/>
        <v>1.2442360296991013</v>
      </c>
      <c r="H31" s="22">
        <f t="shared" si="2"/>
        <v>1.459211151591953</v>
      </c>
      <c r="I31" s="22">
        <f t="shared" si="2"/>
        <v>1.3926499032882014</v>
      </c>
      <c r="J31" s="22">
        <f t="shared" si="2"/>
        <v>1.4669158361018828</v>
      </c>
      <c r="K31" s="22"/>
      <c r="L31" s="22"/>
      <c r="M31" s="22"/>
      <c r="N31" s="22"/>
    </row>
    <row r="32" spans="1:17" x14ac:dyDescent="0.3">
      <c r="A32" s="1" t="s">
        <v>37</v>
      </c>
      <c r="B32" s="23">
        <f>AVERAGE(C32:J32)</f>
        <v>1.2165108594946745</v>
      </c>
      <c r="C32" s="22">
        <f>(C18-C17)/C17</f>
        <v>1.1324570961590847</v>
      </c>
      <c r="D32" s="22">
        <f t="shared" ref="D32:J32" si="3">(D18-D17)/D17</f>
        <v>1.1845691522817805</v>
      </c>
      <c r="E32" s="22">
        <f t="shared" si="3"/>
        <v>1.1729561871329237</v>
      </c>
      <c r="F32" s="22">
        <f t="shared" si="3"/>
        <v>1.2031949735980214</v>
      </c>
      <c r="G32" s="22">
        <f t="shared" si="3"/>
        <v>1.1585264408793818</v>
      </c>
      <c r="H32" s="22">
        <f t="shared" si="3"/>
        <v>1.2645457758925416</v>
      </c>
      <c r="I32" s="22">
        <f t="shared" si="3"/>
        <v>1.2377970780313741</v>
      </c>
      <c r="J32" s="22">
        <f t="shared" si="3"/>
        <v>1.3780401719822881</v>
      </c>
      <c r="K32" s="1"/>
      <c r="L32" s="1"/>
      <c r="M32" s="1"/>
      <c r="N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LC Men</vt:lpstr>
      <vt:lpstr>LC Men +5%</vt:lpstr>
      <vt:lpstr>LC Women</vt:lpstr>
      <vt:lpstr>LC Women +5%</vt:lpstr>
      <vt:lpstr>SC Men</vt:lpstr>
      <vt:lpstr>SC Women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Woods</dc:creator>
  <cp:lastModifiedBy>Mick Coyne</cp:lastModifiedBy>
  <dcterms:created xsi:type="dcterms:W3CDTF">2014-12-02T01:58:33Z</dcterms:created>
  <dcterms:modified xsi:type="dcterms:W3CDTF">2019-01-15T02:40:04Z</dcterms:modified>
</cp:coreProperties>
</file>